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DISTRICTS" sheetId="38" r:id="rId1"/>
    <sheet name="BANKS" sheetId="39" r:id="rId2"/>
  </sheets>
  <definedNames>
    <definedName name="_xlnm.Print_Area" localSheetId="1">BANKS!$A$1:$AO$53</definedName>
    <definedName name="_xlnm.Print_Area" localSheetId="0">DISTRICTS!$A$1:$AO$36</definedName>
  </definedNames>
  <calcPr calcId="124519"/>
</workbook>
</file>

<file path=xl/calcChain.xml><?xml version="1.0" encoding="utf-8"?>
<calcChain xmlns="http://schemas.openxmlformats.org/spreadsheetml/2006/main">
  <c r="AN46" i="39"/>
  <c r="AM46"/>
  <c r="AL46"/>
  <c r="AK46"/>
  <c r="AJ46"/>
  <c r="AI46"/>
  <c r="AG46"/>
  <c r="AH46" s="1"/>
  <c r="AF46"/>
  <c r="AE46"/>
  <c r="AD46"/>
  <c r="AH43"/>
  <c r="AH44"/>
  <c r="AH45"/>
  <c r="AA46"/>
  <c r="Z46"/>
  <c r="Y46"/>
  <c r="X46"/>
  <c r="U46"/>
  <c r="V46" s="1"/>
  <c r="T46"/>
  <c r="V43"/>
  <c r="V44"/>
  <c r="V45"/>
  <c r="R46"/>
  <c r="Q46"/>
  <c r="P46"/>
  <c r="S45"/>
  <c r="S44"/>
  <c r="S43"/>
  <c r="AH38"/>
  <c r="AH39"/>
  <c r="AH40"/>
  <c r="V38"/>
  <c r="V39"/>
  <c r="V40"/>
  <c r="S38"/>
  <c r="S39"/>
  <c r="S40"/>
  <c r="S46" l="1"/>
  <c r="L46"/>
  <c r="D46"/>
  <c r="E46"/>
  <c r="F46"/>
  <c r="G46"/>
  <c r="H46"/>
  <c r="I46"/>
  <c r="J46"/>
  <c r="K46"/>
  <c r="C46"/>
  <c r="M43"/>
  <c r="W43" s="1"/>
  <c r="AO43" s="1"/>
  <c r="M44"/>
  <c r="W44" s="1"/>
  <c r="AO44" s="1"/>
  <c r="M45"/>
  <c r="W45" s="1"/>
  <c r="AO45" s="1"/>
  <c r="M38"/>
  <c r="W38" s="1"/>
  <c r="AO38" s="1"/>
  <c r="M39"/>
  <c r="W39" s="1"/>
  <c r="AO39" s="1"/>
  <c r="M40"/>
  <c r="W40" s="1"/>
  <c r="AO40" s="1"/>
  <c r="AH6" i="38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5"/>
  <c r="N53" i="39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4"/>
  <c r="AH25"/>
  <c r="AH26"/>
  <c r="AH27"/>
  <c r="AH28"/>
  <c r="AH29"/>
  <c r="AH30"/>
  <c r="AH31"/>
  <c r="AH32"/>
  <c r="AH33"/>
  <c r="AH34"/>
  <c r="AH35"/>
  <c r="AH36"/>
  <c r="AH37"/>
  <c r="AH41"/>
  <c r="AH47"/>
  <c r="AH48"/>
  <c r="AH51"/>
  <c r="AH5"/>
  <c r="V6"/>
  <c r="V7"/>
  <c r="V8"/>
  <c r="V9"/>
  <c r="V10"/>
  <c r="V11"/>
  <c r="V12"/>
  <c r="V13"/>
  <c r="V14"/>
  <c r="V15"/>
  <c r="V16"/>
  <c r="V17"/>
  <c r="V18"/>
  <c r="V19"/>
  <c r="V20"/>
  <c r="V21"/>
  <c r="V22"/>
  <c r="V24"/>
  <c r="V25"/>
  <c r="V26"/>
  <c r="V27"/>
  <c r="V28"/>
  <c r="V29"/>
  <c r="V30"/>
  <c r="V31"/>
  <c r="V32"/>
  <c r="V33"/>
  <c r="V34"/>
  <c r="V35"/>
  <c r="V36"/>
  <c r="V37"/>
  <c r="V41"/>
  <c r="V47"/>
  <c r="V48"/>
  <c r="V51"/>
  <c r="V5"/>
  <c r="S6"/>
  <c r="S7"/>
  <c r="S8"/>
  <c r="S9"/>
  <c r="S10"/>
  <c r="S11"/>
  <c r="S12"/>
  <c r="S13"/>
  <c r="S14"/>
  <c r="S15"/>
  <c r="S16"/>
  <c r="S17"/>
  <c r="S18"/>
  <c r="S19"/>
  <c r="S20"/>
  <c r="S21"/>
  <c r="S22"/>
  <c r="S24"/>
  <c r="S25"/>
  <c r="S26"/>
  <c r="S27"/>
  <c r="S28"/>
  <c r="S29"/>
  <c r="S30"/>
  <c r="S31"/>
  <c r="S32"/>
  <c r="S33"/>
  <c r="S34"/>
  <c r="S35"/>
  <c r="S36"/>
  <c r="S37"/>
  <c r="S41"/>
  <c r="S47"/>
  <c r="S48"/>
  <c r="S51"/>
  <c r="S5"/>
  <c r="M24"/>
  <c r="M25"/>
  <c r="M26"/>
  <c r="M27"/>
  <c r="M28"/>
  <c r="M29"/>
  <c r="M30"/>
  <c r="M31"/>
  <c r="M32"/>
  <c r="M33"/>
  <c r="M34"/>
  <c r="M35"/>
  <c r="M36"/>
  <c r="M37"/>
  <c r="M41"/>
  <c r="M47"/>
  <c r="M48"/>
  <c r="M51"/>
  <c r="M6"/>
  <c r="M7"/>
  <c r="M8"/>
  <c r="M9"/>
  <c r="M10"/>
  <c r="M11"/>
  <c r="M12"/>
  <c r="M13"/>
  <c r="M14"/>
  <c r="M15"/>
  <c r="M16"/>
  <c r="M17"/>
  <c r="M18"/>
  <c r="M19"/>
  <c r="M20"/>
  <c r="M21"/>
  <c r="M22"/>
  <c r="M5"/>
  <c r="N52"/>
  <c r="N50"/>
  <c r="N49"/>
  <c r="N42"/>
  <c r="N23"/>
  <c r="D49"/>
  <c r="E49"/>
  <c r="F49"/>
  <c r="G49"/>
  <c r="H49"/>
  <c r="I49"/>
  <c r="J49"/>
  <c r="K49"/>
  <c r="L49"/>
  <c r="P49"/>
  <c r="Q49"/>
  <c r="R49"/>
  <c r="T49"/>
  <c r="U49"/>
  <c r="X49"/>
  <c r="Y49"/>
  <c r="Z49"/>
  <c r="AA49"/>
  <c r="AD49"/>
  <c r="AE49"/>
  <c r="AF49"/>
  <c r="AG49"/>
  <c r="AI49"/>
  <c r="AJ49"/>
  <c r="AK49"/>
  <c r="AL49"/>
  <c r="AM49"/>
  <c r="AN49"/>
  <c r="C49"/>
  <c r="D42"/>
  <c r="E42"/>
  <c r="F42"/>
  <c r="G42"/>
  <c r="H42"/>
  <c r="I42"/>
  <c r="J42"/>
  <c r="K42"/>
  <c r="L42"/>
  <c r="P42"/>
  <c r="Q42"/>
  <c r="R42"/>
  <c r="T42"/>
  <c r="U42"/>
  <c r="X42"/>
  <c r="Y42"/>
  <c r="Z42"/>
  <c r="AA42"/>
  <c r="AD42"/>
  <c r="AE42"/>
  <c r="AF42"/>
  <c r="AG42"/>
  <c r="AI42"/>
  <c r="AJ42"/>
  <c r="AK42"/>
  <c r="AL42"/>
  <c r="AM42"/>
  <c r="AN42"/>
  <c r="C42"/>
  <c r="D23"/>
  <c r="E23"/>
  <c r="F23"/>
  <c r="G23"/>
  <c r="H23"/>
  <c r="I23"/>
  <c r="J23"/>
  <c r="K23"/>
  <c r="L23"/>
  <c r="P23"/>
  <c r="Q23"/>
  <c r="R23"/>
  <c r="T23"/>
  <c r="U23"/>
  <c r="X23"/>
  <c r="Y23"/>
  <c r="Z23"/>
  <c r="AA23"/>
  <c r="AA50" s="1"/>
  <c r="AD23"/>
  <c r="AE23"/>
  <c r="AF23"/>
  <c r="AG23"/>
  <c r="AI23"/>
  <c r="AJ23"/>
  <c r="AK23"/>
  <c r="AL23"/>
  <c r="AL50" s="1"/>
  <c r="AM23"/>
  <c r="AN23"/>
  <c r="C23"/>
  <c r="AD3"/>
  <c r="O3"/>
  <c r="N3"/>
  <c r="N2"/>
  <c r="AB2" s="1"/>
  <c r="O3" i="38"/>
  <c r="N3"/>
  <c r="N2"/>
  <c r="AB2" s="1"/>
  <c r="AD3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V5"/>
  <c r="S5"/>
  <c r="M5"/>
  <c r="AN50" i="39" l="1"/>
  <c r="AN52" s="1"/>
  <c r="AJ50"/>
  <c r="AK50"/>
  <c r="AM50"/>
  <c r="AM52" s="1"/>
  <c r="AI50"/>
  <c r="AF50"/>
  <c r="AF52" s="1"/>
  <c r="AG50"/>
  <c r="AG52" s="1"/>
  <c r="AD50"/>
  <c r="AD52" s="1"/>
  <c r="AE50"/>
  <c r="Z50"/>
  <c r="Z52" s="1"/>
  <c r="X50"/>
  <c r="Y50"/>
  <c r="T50"/>
  <c r="V23"/>
  <c r="U50"/>
  <c r="U52" s="1"/>
  <c r="P50"/>
  <c r="P52" s="1"/>
  <c r="Q50"/>
  <c r="R50"/>
  <c r="R52" s="1"/>
  <c r="J50"/>
  <c r="J52" s="1"/>
  <c r="F50"/>
  <c r="I50"/>
  <c r="E50"/>
  <c r="K50"/>
  <c r="K52" s="1"/>
  <c r="G50"/>
  <c r="C50"/>
  <c r="L50"/>
  <c r="L52" s="1"/>
  <c r="H50"/>
  <c r="H52" s="1"/>
  <c r="D50"/>
  <c r="D52" s="1"/>
  <c r="M46"/>
  <c r="W46" s="1"/>
  <c r="AO46" s="1"/>
  <c r="E52"/>
  <c r="AJ52"/>
  <c r="V49"/>
  <c r="S42"/>
  <c r="W13" i="38"/>
  <c r="AO13" s="1"/>
  <c r="W33"/>
  <c r="AO33" s="1"/>
  <c r="W29"/>
  <c r="AO29" s="1"/>
  <c r="W25"/>
  <c r="AO25" s="1"/>
  <c r="W21"/>
  <c r="AO21" s="1"/>
  <c r="W17"/>
  <c r="W9"/>
  <c r="AO9" s="1"/>
  <c r="W32"/>
  <c r="W28"/>
  <c r="W24"/>
  <c r="W20"/>
  <c r="W16"/>
  <c r="W12"/>
  <c r="W8"/>
  <c r="V42" i="39"/>
  <c r="S49"/>
  <c r="S23"/>
  <c r="M49"/>
  <c r="F52"/>
  <c r="W41"/>
  <c r="AO41" s="1"/>
  <c r="W34"/>
  <c r="AO34" s="1"/>
  <c r="W30"/>
  <c r="AO30" s="1"/>
  <c r="W26"/>
  <c r="AO26" s="1"/>
  <c r="M23"/>
  <c r="AK52"/>
  <c r="AL52"/>
  <c r="AI52"/>
  <c r="AH49"/>
  <c r="AH42"/>
  <c r="AE52"/>
  <c r="AH23"/>
  <c r="X52"/>
  <c r="Y52"/>
  <c r="T52"/>
  <c r="Q52"/>
  <c r="W5"/>
  <c r="AO5" s="1"/>
  <c r="W51"/>
  <c r="AO51" s="1"/>
  <c r="W47"/>
  <c r="AO47" s="1"/>
  <c r="W48"/>
  <c r="AO48" s="1"/>
  <c r="M42"/>
  <c r="W36"/>
  <c r="AO36" s="1"/>
  <c r="W32"/>
  <c r="AO32" s="1"/>
  <c r="W28"/>
  <c r="AO28" s="1"/>
  <c r="W24"/>
  <c r="AO24" s="1"/>
  <c r="W37"/>
  <c r="AO37" s="1"/>
  <c r="W33"/>
  <c r="AO33" s="1"/>
  <c r="W29"/>
  <c r="AO29" s="1"/>
  <c r="W25"/>
  <c r="AO25" s="1"/>
  <c r="I52"/>
  <c r="W35"/>
  <c r="AO35" s="1"/>
  <c r="W31"/>
  <c r="AO31" s="1"/>
  <c r="W27"/>
  <c r="AO27" s="1"/>
  <c r="W22"/>
  <c r="AO22" s="1"/>
  <c r="W14"/>
  <c r="AO14" s="1"/>
  <c r="W10"/>
  <c r="AO10" s="1"/>
  <c r="W20"/>
  <c r="AO20" s="1"/>
  <c r="W16"/>
  <c r="AO16" s="1"/>
  <c r="W12"/>
  <c r="AO12" s="1"/>
  <c r="W8"/>
  <c r="AO8" s="1"/>
  <c r="G52"/>
  <c r="W21"/>
  <c r="AO21" s="1"/>
  <c r="W17"/>
  <c r="AO17" s="1"/>
  <c r="W13"/>
  <c r="AO13" s="1"/>
  <c r="W9"/>
  <c r="AO9" s="1"/>
  <c r="W18"/>
  <c r="AO18" s="1"/>
  <c r="W6"/>
  <c r="AO6" s="1"/>
  <c r="W19"/>
  <c r="AO19" s="1"/>
  <c r="W15"/>
  <c r="AO15" s="1"/>
  <c r="W11"/>
  <c r="AO11" s="1"/>
  <c r="W7"/>
  <c r="AO7" s="1"/>
  <c r="AO32" i="38"/>
  <c r="AO28"/>
  <c r="AO24"/>
  <c r="AO20"/>
  <c r="AO16"/>
  <c r="AO12"/>
  <c r="AO8"/>
  <c r="W5"/>
  <c r="AO5" s="1"/>
  <c r="W34"/>
  <c r="AO34" s="1"/>
  <c r="W30"/>
  <c r="AO30" s="1"/>
  <c r="W26"/>
  <c r="AO26" s="1"/>
  <c r="W22"/>
  <c r="AO22" s="1"/>
  <c r="W18"/>
  <c r="AO18" s="1"/>
  <c r="W14"/>
  <c r="AO14" s="1"/>
  <c r="W10"/>
  <c r="AO10" s="1"/>
  <c r="W6"/>
  <c r="AO6" s="1"/>
  <c r="W31"/>
  <c r="AO31" s="1"/>
  <c r="W27"/>
  <c r="AO27" s="1"/>
  <c r="W23"/>
  <c r="AO23" s="1"/>
  <c r="W19"/>
  <c r="AO19" s="1"/>
  <c r="W15"/>
  <c r="AO15" s="1"/>
  <c r="W11"/>
  <c r="AO11" s="1"/>
  <c r="W7"/>
  <c r="AO7" s="1"/>
  <c r="AO17"/>
  <c r="S52" i="39" l="1"/>
  <c r="W49"/>
  <c r="W42"/>
  <c r="AO42" s="1"/>
  <c r="V50"/>
  <c r="W23"/>
  <c r="AO23" s="1"/>
  <c r="AO49"/>
  <c r="AA52"/>
  <c r="AH52" s="1"/>
  <c r="AH50"/>
  <c r="V52"/>
  <c r="S50"/>
  <c r="M50"/>
  <c r="C52"/>
  <c r="M52" s="1"/>
  <c r="D35" i="38"/>
  <c r="E35"/>
  <c r="F35"/>
  <c r="G35"/>
  <c r="H35"/>
  <c r="I35"/>
  <c r="J35"/>
  <c r="K35"/>
  <c r="L35"/>
  <c r="P35"/>
  <c r="Q35"/>
  <c r="R35"/>
  <c r="T35"/>
  <c r="U35"/>
  <c r="X35"/>
  <c r="Y35"/>
  <c r="Z35"/>
  <c r="AA35"/>
  <c r="AD35"/>
  <c r="AE35"/>
  <c r="AF35"/>
  <c r="AG35"/>
  <c r="AI35"/>
  <c r="AJ35"/>
  <c r="AK35"/>
  <c r="AL35"/>
  <c r="AM35"/>
  <c r="AN35"/>
  <c r="C35"/>
  <c r="W52" i="39" l="1"/>
  <c r="W50"/>
  <c r="AO50" s="1"/>
  <c r="AO52" s="1"/>
  <c r="AH35" i="38"/>
  <c r="S35"/>
  <c r="M35"/>
  <c r="V35"/>
  <c r="W35" l="1"/>
  <c r="AO35" s="1"/>
</calcChain>
</file>

<file path=xl/sharedStrings.xml><?xml version="1.0" encoding="utf-8"?>
<sst xmlns="http://schemas.openxmlformats.org/spreadsheetml/2006/main" count="327" uniqueCount="120">
  <si>
    <t>Crop Loan</t>
  </si>
  <si>
    <t>AH-Dairy</t>
  </si>
  <si>
    <t>AH-Poultry</t>
  </si>
  <si>
    <t>AH - Sheep/Goat/ Piggery</t>
  </si>
  <si>
    <t>Fishery</t>
  </si>
  <si>
    <t>Others</t>
  </si>
  <si>
    <t>Water Resources</t>
  </si>
  <si>
    <t>Farm Mechanisation</t>
  </si>
  <si>
    <t>Forestry &amp; Wasteland Dev.</t>
  </si>
  <si>
    <t>Storage Facilities</t>
  </si>
  <si>
    <t>Land Dev., Soil Conservation, Watershed Dev.</t>
  </si>
  <si>
    <t>Food &amp; Agro Processing</t>
  </si>
  <si>
    <t>Micro - Manufacturing</t>
  </si>
  <si>
    <t>Micro - Services</t>
  </si>
  <si>
    <t>Small - Manufacturing</t>
  </si>
  <si>
    <t>Small  - Services</t>
  </si>
  <si>
    <t>Medium - Manufacturing</t>
  </si>
  <si>
    <t>Medium - Services</t>
  </si>
  <si>
    <t>Khadi &amp; Village Industries</t>
  </si>
  <si>
    <t>Others under MSME</t>
  </si>
  <si>
    <t>Export Credit</t>
  </si>
  <si>
    <t>Education</t>
  </si>
  <si>
    <t>Housing</t>
  </si>
  <si>
    <t>Renewable Energy</t>
  </si>
  <si>
    <t>Social Infra</t>
  </si>
  <si>
    <t>ANGUL</t>
  </si>
  <si>
    <t>BALASORE</t>
  </si>
  <si>
    <t>BARGARH</t>
  </si>
  <si>
    <t>BHADRAKH</t>
  </si>
  <si>
    <t>BOLANGIR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</si>
  <si>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</si>
  <si>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</si>
  <si>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</si>
  <si>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</si>
  <si>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</si>
  <si>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</si>
  <si>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</si>
  <si>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</si>
  <si>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</si>
  <si>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</si>
  <si>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</si>
  <si>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KENDRAPADA</t>
  </si>
  <si>
    <t>KEONJHAR</t>
  </si>
  <si>
    <t>KHORDHA</t>
  </si>
  <si>
    <t>KORAPUT</t>
  </si>
  <si>
    <t>MALKANGIRI</t>
  </si>
  <si>
    <t>MAYURBHANJ</t>
  </si>
  <si>
    <t>NABARANGPUR</t>
  </si>
  <si>
    <t>NAYAGARH</t>
  </si>
  <si>
    <t>NUAPADA</t>
  </si>
  <si>
    <t>PURI</t>
  </si>
  <si>
    <t>RAYAGADA</t>
  </si>
  <si>
    <t>SAMBALPUR</t>
  </si>
  <si>
    <t>SONEPUR</t>
  </si>
  <si>
    <t>SUNDARGARH</t>
  </si>
  <si>
    <t>Allahabad Bank</t>
  </si>
  <si>
    <t>Andhra Bank</t>
  </si>
  <si>
    <t>Bank of Baroda</t>
  </si>
  <si>
    <t>Bank of India</t>
  </si>
  <si>
    <t>Bank of Maharastra</t>
  </si>
  <si>
    <t>Canara Bank</t>
  </si>
  <si>
    <t>Central Bank of India</t>
  </si>
  <si>
    <t>Corporation Bank</t>
  </si>
  <si>
    <t>IDBI Bank</t>
  </si>
  <si>
    <t>Indian Bank</t>
  </si>
  <si>
    <t>Indian Overseas Bank</t>
  </si>
  <si>
    <t>Oriental Bank of Commerce</t>
  </si>
  <si>
    <t>Punjab &amp; Sind Bank</t>
  </si>
  <si>
    <t>Punjab National Bank</t>
  </si>
  <si>
    <t>State Bank of India</t>
  </si>
  <si>
    <t>Syndicate Bank</t>
  </si>
  <si>
    <t>UCO Bank</t>
  </si>
  <si>
    <t>Union Bank of India</t>
  </si>
  <si>
    <t>United Bank of India</t>
  </si>
  <si>
    <t>Axis Bank Ltd</t>
  </si>
  <si>
    <t>Bandhan Bank</t>
  </si>
  <si>
    <t>City Union Bank</t>
  </si>
  <si>
    <t>DCB Bank Ltd</t>
  </si>
  <si>
    <t>Federal Bank</t>
  </si>
  <si>
    <t>HDFC Bank</t>
  </si>
  <si>
    <t>ICICI Bank</t>
  </si>
  <si>
    <t>Indus Ind Bank</t>
  </si>
  <si>
    <t>Karnatak Bank Ltd.</t>
  </si>
  <si>
    <t>Karur Vysya Bank</t>
  </si>
  <si>
    <t>Kotak Mahindra Bank Ltd</t>
  </si>
  <si>
    <t>Laxmi Vilas Bank</t>
  </si>
  <si>
    <t>Standard Chartered Bank</t>
  </si>
  <si>
    <t>The South Indian Bank Ltd.</t>
  </si>
  <si>
    <t>Yes Bank</t>
  </si>
  <si>
    <t>Odisha Gramya Bank</t>
  </si>
  <si>
    <t>Utkal Grameen Bank</t>
  </si>
  <si>
    <t>Orissa State Co-Op. Bank</t>
  </si>
  <si>
    <t>Sl</t>
  </si>
  <si>
    <t>TOTAL</t>
  </si>
  <si>
    <t>DISTRICTS</t>
  </si>
  <si>
    <t>Total Farm Credit</t>
  </si>
  <si>
    <t>Total Agri Infra</t>
  </si>
  <si>
    <t>Total Ancillary Activities</t>
  </si>
  <si>
    <t>Total Agri</t>
  </si>
  <si>
    <t>Total MSME</t>
  </si>
  <si>
    <t>Term Loan</t>
  </si>
  <si>
    <t>Allied Advance</t>
  </si>
  <si>
    <t>Agriculture Infrastructure</t>
  </si>
  <si>
    <t>Ancillary Ativities</t>
  </si>
  <si>
    <t>Micro, Small &amp; Medium Enterprises</t>
  </si>
  <si>
    <t>Plantation                &amp; Horticulture</t>
  </si>
  <si>
    <t>* Amount in Crores</t>
  </si>
  <si>
    <t>Public Sector Banks</t>
  </si>
  <si>
    <t>Private Sector Banks</t>
  </si>
  <si>
    <t>Regional Rural Banks</t>
  </si>
  <si>
    <t>Commercial Banks</t>
  </si>
  <si>
    <t>AH - Sheep /Goat/ Piggery</t>
  </si>
  <si>
    <t>DISTRICT WISE TARGET UNDER ANNUAL CREDIT PLAN FOR PRIORITY SECTOR ADVANCES FOR FINANCIAL YEAR 2019-20</t>
  </si>
  <si>
    <t>BANK WISE TARGET UNDER ANNUAL CREDIT PLAN FOR PRIORITY SECTOR ADVANCES FOR FINANCIAL YEAR 2019-20</t>
  </si>
  <si>
    <t>RBL Bank</t>
  </si>
  <si>
    <t>IDFC Bank</t>
  </si>
  <si>
    <t>Jana Small Finance Bank</t>
  </si>
  <si>
    <t>Ujjivan Small Finance Bank</t>
  </si>
  <si>
    <t>Suryoday  Small Finance Bank</t>
  </si>
  <si>
    <t>Small Finance Banks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</si>
</sst>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Rockwell"/>
      <family val="1"/>
    </font>
    <font>
      <b/>
      <sz val="10"/>
      <name val="Rockwell"/>
      <family val="1"/>
    </font>
    <font>
      <b/>
      <sz val="11"/>
      <name val="Rockwell"/>
      <family val="1"/>
    </font>
    <font>
      <b/>
      <sz val="18"/>
      <name val="Rockwell"/>
      <family val="1"/>
    </font>
    <font>
      <i/>
      <sz val="10"/>
      <name val="Rockwell"/>
      <family val="1"/>
    </font>
    <font>
      <b/>
      <i/>
      <sz val="10"/>
      <name val="Rockwell"/>
      <family val="1"/>
    </font>
    <font>
      <sz val="11"/>
      <name val="Rockwell"/>
      <family val="1"/>
    </font>
    <font>
      <i/>
      <sz val="11"/>
      <name val="Rockwell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1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vertical="center"/>
    </xf>
    <xf numFmtId="2" fontId="2" fillId="0" borderId="7" xfId="0" applyNumberFormat="1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2" fontId="3" fillId="0" borderId="8" xfId="0" applyNumberFormat="1" applyFont="1" applyFill="1" applyBorder="1" applyAlignment="1">
      <alignment vertical="center"/>
    </xf>
    <xf numFmtId="2" fontId="3" fillId="0" borderId="9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8" fillId="0" borderId="6" xfId="0" applyNumberFormat="1" applyFont="1" applyFill="1" applyBorder="1" applyAlignment="1">
      <alignment vertical="center"/>
    </xf>
    <xf numFmtId="2" fontId="8" fillId="0" borderId="7" xfId="0" applyNumberFormat="1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vertical="center"/>
    </xf>
    <xf numFmtId="2" fontId="4" fillId="0" borderId="9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2" fontId="8" fillId="0" borderId="6" xfId="0" applyNumberFormat="1" applyFont="1" applyFill="1" applyBorder="1" applyAlignment="1">
      <alignment vertical="center"/>
    </xf>
    <xf numFmtId="2" fontId="2" fillId="0" borderId="7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5" sqref="M5"/>
    </sheetView>
  </sheetViews>
  <sheetFormatPr defaultRowHeight="12.75"/>
  <cols>
    <col min="1" max="1" width="3" style="10" bestFit="1" customWidth="1"/>
    <col min="2" max="2" width="18.5703125" style="10" bestFit="1" customWidth="1"/>
    <col min="3" max="3" width="9.28515625" style="13" bestFit="1" customWidth="1"/>
    <col min="4" max="4" width="10" style="13" customWidth="1"/>
    <col min="5" max="5" width="9.28515625" style="13" bestFit="1" customWidth="1"/>
    <col min="6" max="6" width="12" style="13" customWidth="1"/>
    <col min="7" max="12" width="9.28515625" style="13" bestFit="1" customWidth="1"/>
    <col min="13" max="13" width="11.28515625" style="14" bestFit="1" customWidth="1"/>
    <col min="14" max="14" width="3" style="14" bestFit="1" customWidth="1"/>
    <col min="15" max="15" width="17.42578125" style="14" bestFit="1" customWidth="1"/>
    <col min="16" max="16" width="10.140625" style="13" customWidth="1"/>
    <col min="17" max="17" width="10.85546875" style="13" customWidth="1"/>
    <col min="18" max="18" width="9.28515625" style="13" bestFit="1" customWidth="1"/>
    <col min="19" max="19" width="9.42578125" style="14" bestFit="1" customWidth="1"/>
    <col min="20" max="21" width="9.28515625" style="13" bestFit="1" customWidth="1"/>
    <col min="22" max="22" width="9.7109375" style="14" customWidth="1"/>
    <col min="23" max="23" width="9.140625" style="14"/>
    <col min="24" max="27" width="9.140625" style="13"/>
    <col min="28" max="28" width="3" style="35" bestFit="1" customWidth="1"/>
    <col min="29" max="29" width="15.7109375" style="13" bestFit="1" customWidth="1"/>
    <col min="30" max="31" width="9.140625" style="13"/>
    <col min="32" max="32" width="10.7109375" style="13" customWidth="1"/>
    <col min="33" max="33" width="9.140625" style="13"/>
    <col min="34" max="34" width="9.140625" style="14"/>
    <col min="35" max="35" width="9.140625" style="13"/>
    <col min="36" max="36" width="10.28515625" style="13" bestFit="1" customWidth="1"/>
    <col min="37" max="37" width="9.140625" style="13"/>
    <col min="38" max="38" width="10.7109375" style="13" customWidth="1"/>
    <col min="39" max="40" width="9.140625" style="13"/>
    <col min="41" max="41" width="9.140625" style="15"/>
    <col min="42" max="16384" width="9.140625" style="10"/>
  </cols>
  <sheetData>
    <row r="1" spans="1:41" s="28" customFormat="1" ht="15.75" thickBot="1">
      <c r="C1" s="30"/>
      <c r="D1" s="30"/>
      <c r="E1" s="30"/>
      <c r="F1" s="30"/>
      <c r="G1" s="30"/>
      <c r="H1" s="30"/>
      <c r="I1" s="30"/>
      <c r="J1" s="30"/>
      <c r="K1" s="30"/>
      <c r="L1" s="66"/>
      <c r="M1" s="66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66"/>
      <c r="Z1" s="66"/>
      <c r="AA1" s="66"/>
      <c r="AB1" s="34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66"/>
      <c r="AN1" s="66"/>
      <c r="AO1" s="66"/>
    </row>
    <row r="2" spans="1:41" s="29" customFormat="1" ht="48.75" customHeight="1" thickBot="1">
      <c r="A2" s="63" t="s">
        <v>112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77" t="str">
        <f>A2</f>
        <v>DISTRICT WISE TARGET UNDER ANNUAL CREDIT PLAN FOR PRIORITY SECTOR ADVANCES FOR FINANCIAL YEAR 2019-20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77" t="str">
        <f>N2</f>
        <v>DISTRICT WISE TARGET UNDER ANNUAL CREDIT PLAN FOR PRIORITY SECTOR ADVANCES FOR FINANCIAL YEAR 2019-20</v>
      </c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9"/>
    </row>
    <row r="3" spans="1:41" s="1" customFormat="1" ht="15" customHeight="1">
      <c r="A3" s="82" t="s">
        <v>92</v>
      </c>
      <c r="B3" s="80" t="s">
        <v>94</v>
      </c>
      <c r="C3" s="69" t="s">
        <v>0</v>
      </c>
      <c r="D3" s="71" t="s">
        <v>100</v>
      </c>
      <c r="E3" s="72"/>
      <c r="F3" s="72"/>
      <c r="G3" s="73"/>
      <c r="H3" s="74" t="s">
        <v>101</v>
      </c>
      <c r="I3" s="72"/>
      <c r="J3" s="72"/>
      <c r="K3" s="72"/>
      <c r="L3" s="73"/>
      <c r="M3" s="75" t="s">
        <v>95</v>
      </c>
      <c r="N3" s="87" t="str">
        <f>A3</f>
        <v>Sl</v>
      </c>
      <c r="O3" s="89" t="str">
        <f>B3</f>
        <v>DISTRICTS</v>
      </c>
      <c r="P3" s="74" t="s">
        <v>102</v>
      </c>
      <c r="Q3" s="72"/>
      <c r="R3" s="72"/>
      <c r="S3" s="73"/>
      <c r="T3" s="71" t="s">
        <v>103</v>
      </c>
      <c r="U3" s="72"/>
      <c r="V3" s="73"/>
      <c r="W3" s="98" t="s">
        <v>98</v>
      </c>
      <c r="X3" s="84" t="s">
        <v>104</v>
      </c>
      <c r="Y3" s="85"/>
      <c r="Z3" s="85"/>
      <c r="AA3" s="86"/>
      <c r="AB3" s="91" t="s">
        <v>92</v>
      </c>
      <c r="AC3" s="93" t="s">
        <v>94</v>
      </c>
      <c r="AD3" s="84" t="str">
        <f>X3</f>
        <v>Micro, Small &amp; Medium Enterprises</v>
      </c>
      <c r="AE3" s="85"/>
      <c r="AF3" s="85"/>
      <c r="AG3" s="85"/>
      <c r="AH3" s="86"/>
      <c r="AI3" s="87" t="s">
        <v>20</v>
      </c>
      <c r="AJ3" s="95" t="s">
        <v>21</v>
      </c>
      <c r="AK3" s="95" t="s">
        <v>22</v>
      </c>
      <c r="AL3" s="95" t="s">
        <v>23</v>
      </c>
      <c r="AM3" s="95" t="s">
        <v>5</v>
      </c>
      <c r="AN3" s="95" t="s">
        <v>24</v>
      </c>
      <c r="AO3" s="80" t="s">
        <v>93</v>
      </c>
    </row>
    <row r="4" spans="1:41" s="1" customFormat="1" ht="76.5">
      <c r="A4" s="83"/>
      <c r="B4" s="81"/>
      <c r="C4" s="70"/>
      <c r="D4" s="3" t="s">
        <v>6</v>
      </c>
      <c r="E4" s="2" t="s">
        <v>7</v>
      </c>
      <c r="F4" s="2" t="s">
        <v>105</v>
      </c>
      <c r="G4" s="4" t="s">
        <v>8</v>
      </c>
      <c r="H4" s="16" t="s">
        <v>1</v>
      </c>
      <c r="I4" s="2" t="s">
        <v>2</v>
      </c>
      <c r="J4" s="2" t="s">
        <v>3</v>
      </c>
      <c r="K4" s="2" t="s">
        <v>4</v>
      </c>
      <c r="L4" s="4" t="s">
        <v>5</v>
      </c>
      <c r="M4" s="76"/>
      <c r="N4" s="88"/>
      <c r="O4" s="90"/>
      <c r="P4" s="16" t="s">
        <v>9</v>
      </c>
      <c r="Q4" s="2" t="s">
        <v>10</v>
      </c>
      <c r="R4" s="2" t="s">
        <v>5</v>
      </c>
      <c r="S4" s="4" t="s">
        <v>96</v>
      </c>
      <c r="T4" s="3" t="s">
        <v>11</v>
      </c>
      <c r="U4" s="2" t="s">
        <v>5</v>
      </c>
      <c r="V4" s="4" t="s">
        <v>97</v>
      </c>
      <c r="W4" s="99"/>
      <c r="X4" s="3" t="s">
        <v>12</v>
      </c>
      <c r="Y4" s="2" t="s">
        <v>13</v>
      </c>
      <c r="Z4" s="2" t="s">
        <v>14</v>
      </c>
      <c r="AA4" s="4" t="s">
        <v>15</v>
      </c>
      <c r="AB4" s="92"/>
      <c r="AC4" s="94"/>
      <c r="AD4" s="3" t="s">
        <v>16</v>
      </c>
      <c r="AE4" s="2" t="s">
        <v>17</v>
      </c>
      <c r="AF4" s="2" t="s">
        <v>18</v>
      </c>
      <c r="AG4" s="2" t="s">
        <v>19</v>
      </c>
      <c r="AH4" s="4" t="s">
        <v>99</v>
      </c>
      <c r="AI4" s="88"/>
      <c r="AJ4" s="96"/>
      <c r="AK4" s="96"/>
      <c r="AL4" s="96"/>
      <c r="AM4" s="96"/>
      <c r="AN4" s="96"/>
      <c r="AO4" s="81"/>
    </row>
    <row r="5" spans="1:41">
      <c r="A5" s="26">
        <v>1</v>
      </c>
      <c r="B5" s="27" t="s">
        <v>25</v>
      </c>
      <c r="C5" s="21">
        <v>1036.08</v>
      </c>
      <c r="D5" s="6">
        <v>39.709000000000003</v>
      </c>
      <c r="E5" s="7">
        <v>108.1926</v>
      </c>
      <c r="F5" s="7">
        <v>33.142499999999998</v>
      </c>
      <c r="G5" s="18">
        <v>5.3525999999999998</v>
      </c>
      <c r="H5" s="17">
        <v>77.790099999999995</v>
      </c>
      <c r="I5" s="7">
        <v>23.1114</v>
      </c>
      <c r="J5" s="7">
        <v>64.772999999999996</v>
      </c>
      <c r="K5" s="7">
        <v>21.942699999999999</v>
      </c>
      <c r="L5" s="18">
        <v>17.2651</v>
      </c>
      <c r="M5" s="19">
        <f>SUM(C5:L5)</f>
        <v>1427.3589999999999</v>
      </c>
      <c r="N5" s="33">
        <v>1</v>
      </c>
      <c r="O5" s="18" t="s">
        <v>25</v>
      </c>
      <c r="P5" s="17">
        <v>23.29</v>
      </c>
      <c r="Q5" s="7">
        <v>13.591600000000001</v>
      </c>
      <c r="R5" s="7">
        <v>1.4075</v>
      </c>
      <c r="S5" s="8">
        <f>R5+Q5+P5</f>
        <v>38.289100000000005</v>
      </c>
      <c r="T5" s="6">
        <v>17.7408</v>
      </c>
      <c r="U5" s="7">
        <v>6.4749999999999996</v>
      </c>
      <c r="V5" s="8">
        <f>U5+T5</f>
        <v>24.215800000000002</v>
      </c>
      <c r="W5" s="9">
        <f>V5+S5+M5</f>
        <v>1489.8638999999998</v>
      </c>
      <c r="X5" s="6">
        <v>106.643428</v>
      </c>
      <c r="Y5" s="7">
        <v>89.804991999999999</v>
      </c>
      <c r="Z5" s="7">
        <v>78.579368000000017</v>
      </c>
      <c r="AA5" s="18">
        <v>95.417804000000032</v>
      </c>
      <c r="AB5" s="36">
        <v>1</v>
      </c>
      <c r="AC5" s="32" t="s">
        <v>25</v>
      </c>
      <c r="AD5" s="59">
        <v>40.412246400000001</v>
      </c>
      <c r="AE5" s="62">
        <v>60.618369600000015</v>
      </c>
      <c r="AF5" s="7">
        <v>28.064060000000005</v>
      </c>
      <c r="AG5" s="7">
        <v>61.740931999999987</v>
      </c>
      <c r="AH5" s="8">
        <f>AG5+AF5+AE5+AD5+AA5+Z5+Y5+X5</f>
        <v>561.28120000000001</v>
      </c>
      <c r="AI5" s="6">
        <v>3</v>
      </c>
      <c r="AJ5" s="7">
        <v>42</v>
      </c>
      <c r="AK5" s="7">
        <v>144.44999999999999</v>
      </c>
      <c r="AL5" s="7">
        <v>2.1059999999999999</v>
      </c>
      <c r="AM5" s="7">
        <v>78.105000000000004</v>
      </c>
      <c r="AN5" s="7">
        <v>5.6950000000000003</v>
      </c>
      <c r="AO5" s="8">
        <f>AH5+AI5+AJ5+AK5+AL5+AM5+AN5+W5</f>
        <v>2326.5011</v>
      </c>
    </row>
    <row r="6" spans="1:41">
      <c r="A6" s="26">
        <v>2</v>
      </c>
      <c r="B6" s="27" t="s">
        <v>26</v>
      </c>
      <c r="C6" s="21">
        <v>1927.9235999999999</v>
      </c>
      <c r="D6" s="6">
        <v>65.563800000000001</v>
      </c>
      <c r="E6" s="7">
        <v>295.4545</v>
      </c>
      <c r="F6" s="7">
        <v>86.691000000000003</v>
      </c>
      <c r="G6" s="18">
        <v>4.2595000000000001</v>
      </c>
      <c r="H6" s="17">
        <v>166.31779999999998</v>
      </c>
      <c r="I6" s="7">
        <v>54.6</v>
      </c>
      <c r="J6" s="7">
        <v>23.456999999999997</v>
      </c>
      <c r="K6" s="7">
        <v>347.76069999999999</v>
      </c>
      <c r="L6" s="18">
        <v>12.303800000000001</v>
      </c>
      <c r="M6" s="19">
        <f t="shared" ref="M6:M35" si="0">SUM(C6:L6)</f>
        <v>2984.3316999999993</v>
      </c>
      <c r="N6" s="33">
        <v>2</v>
      </c>
      <c r="O6" s="18" t="s">
        <v>26</v>
      </c>
      <c r="P6" s="17">
        <v>73.1965</v>
      </c>
      <c r="Q6" s="7">
        <v>87.163799999999995</v>
      </c>
      <c r="R6" s="7">
        <v>47.622100000000003</v>
      </c>
      <c r="S6" s="8">
        <f t="shared" ref="S6:S35" si="1">R6+Q6+P6</f>
        <v>207.98239999999998</v>
      </c>
      <c r="T6" s="6">
        <v>83.499799999999993</v>
      </c>
      <c r="U6" s="7">
        <v>10.327500000000001</v>
      </c>
      <c r="V6" s="8">
        <f t="shared" ref="V6:V35" si="2">U6+T6</f>
        <v>93.827299999999994</v>
      </c>
      <c r="W6" s="9">
        <f t="shared" ref="W6:W35" si="3">V6+S6+M6</f>
        <v>3286.1413999999991</v>
      </c>
      <c r="X6" s="6">
        <v>189.65324999999996</v>
      </c>
      <c r="Y6" s="7">
        <v>159.708</v>
      </c>
      <c r="Z6" s="7">
        <v>139.74450000000002</v>
      </c>
      <c r="AA6" s="18">
        <v>169.68975000000003</v>
      </c>
      <c r="AB6" s="36">
        <v>2</v>
      </c>
      <c r="AC6" s="32" t="s">
        <v>26</v>
      </c>
      <c r="AD6" s="59">
        <v>71.868600000000015</v>
      </c>
      <c r="AE6" s="62">
        <v>107.80289999999999</v>
      </c>
      <c r="AF6" s="7">
        <v>49.908749999999998</v>
      </c>
      <c r="AG6" s="7">
        <v>109.79924999999997</v>
      </c>
      <c r="AH6" s="8">
        <f t="shared" ref="AH6:AH35" si="4">AG6+AF6+AE6+AD6+AA6+Z6+Y6+X6</f>
        <v>998.17499999999995</v>
      </c>
      <c r="AI6" s="6">
        <v>100.3</v>
      </c>
      <c r="AJ6" s="7">
        <v>85</v>
      </c>
      <c r="AK6" s="7">
        <v>178.6052</v>
      </c>
      <c r="AL6" s="7">
        <v>37.6295</v>
      </c>
      <c r="AM6" s="7">
        <v>209.35</v>
      </c>
      <c r="AN6" s="7">
        <v>2.3056000000000001</v>
      </c>
      <c r="AO6" s="8">
        <f t="shared" ref="AO6:AO35" si="5">AH6+AI6+AJ6+AK6+AL6+AM6+AN6+W6</f>
        <v>4897.506699999999</v>
      </c>
    </row>
    <row r="7" spans="1:41">
      <c r="A7" s="26">
        <v>3</v>
      </c>
      <c r="B7" s="27" t="s">
        <v>27</v>
      </c>
      <c r="C7" s="21">
        <v>2000.9470000000001</v>
      </c>
      <c r="D7" s="6">
        <v>39.050800000000002</v>
      </c>
      <c r="E7" s="7">
        <v>218.76930000000002</v>
      </c>
      <c r="F7" s="7">
        <v>29.6752</v>
      </c>
      <c r="G7" s="18">
        <v>6.3860999999999999</v>
      </c>
      <c r="H7" s="17">
        <v>46.833800000000004</v>
      </c>
      <c r="I7" s="7">
        <v>11.538</v>
      </c>
      <c r="J7" s="7">
        <v>22.26</v>
      </c>
      <c r="K7" s="7">
        <v>20.157799999999998</v>
      </c>
      <c r="L7" s="18">
        <v>0.43740000000000001</v>
      </c>
      <c r="M7" s="19">
        <f t="shared" si="0"/>
        <v>2396.0554000000002</v>
      </c>
      <c r="N7" s="33">
        <v>3</v>
      </c>
      <c r="O7" s="18" t="s">
        <v>27</v>
      </c>
      <c r="P7" s="17">
        <v>26.024999999999999</v>
      </c>
      <c r="Q7" s="7">
        <v>18.438800000000001</v>
      </c>
      <c r="R7" s="7">
        <v>7.125</v>
      </c>
      <c r="S7" s="8">
        <f t="shared" si="1"/>
        <v>51.588799999999999</v>
      </c>
      <c r="T7" s="6">
        <v>29.921300000000002</v>
      </c>
      <c r="U7" s="7">
        <v>4.625</v>
      </c>
      <c r="V7" s="8">
        <f t="shared" si="2"/>
        <v>34.546300000000002</v>
      </c>
      <c r="W7" s="9">
        <f t="shared" si="3"/>
        <v>2482.1905000000002</v>
      </c>
      <c r="X7" s="6">
        <v>88.200527000000022</v>
      </c>
      <c r="Y7" s="7">
        <v>74.274128000000019</v>
      </c>
      <c r="Z7" s="7">
        <v>64.989862000000045</v>
      </c>
      <c r="AA7" s="18">
        <v>78.916261000000034</v>
      </c>
      <c r="AB7" s="36">
        <v>3</v>
      </c>
      <c r="AC7" s="32" t="s">
        <v>27</v>
      </c>
      <c r="AD7" s="59">
        <v>33.42335760000001</v>
      </c>
      <c r="AE7" s="62">
        <v>50.135036400000018</v>
      </c>
      <c r="AF7" s="7">
        <v>23.210665000000009</v>
      </c>
      <c r="AG7" s="7">
        <v>51.063462999999992</v>
      </c>
      <c r="AH7" s="8">
        <f t="shared" si="4"/>
        <v>464.21330000000017</v>
      </c>
      <c r="AI7" s="6">
        <v>0</v>
      </c>
      <c r="AJ7" s="7">
        <v>106.2</v>
      </c>
      <c r="AK7" s="7">
        <v>65.411999999999992</v>
      </c>
      <c r="AL7" s="7">
        <v>1.0595999999999999</v>
      </c>
      <c r="AM7" s="7">
        <v>38</v>
      </c>
      <c r="AN7" s="7">
        <v>29.47</v>
      </c>
      <c r="AO7" s="8">
        <f t="shared" si="5"/>
        <v>3186.5454000000004</v>
      </c>
    </row>
    <row r="8" spans="1:41">
      <c r="A8" s="26">
        <v>4</v>
      </c>
      <c r="B8" s="27" t="s">
        <v>28</v>
      </c>
      <c r="C8" s="21">
        <v>1403.7953</v>
      </c>
      <c r="D8" s="6">
        <v>37.438099999999999</v>
      </c>
      <c r="E8" s="7">
        <v>84.4495</v>
      </c>
      <c r="F8" s="7">
        <v>41.946400000000004</v>
      </c>
      <c r="G8" s="18">
        <v>5.8359000000000005</v>
      </c>
      <c r="H8" s="17">
        <v>82.361399999999989</v>
      </c>
      <c r="I8" s="7">
        <v>41.827600000000004</v>
      </c>
      <c r="J8" s="7">
        <v>26.536999999999999</v>
      </c>
      <c r="K8" s="7">
        <v>66.069900000000004</v>
      </c>
      <c r="L8" s="18">
        <v>2.1715999999999998</v>
      </c>
      <c r="M8" s="19">
        <f t="shared" si="0"/>
        <v>1792.4327000000001</v>
      </c>
      <c r="N8" s="33">
        <v>4</v>
      </c>
      <c r="O8" s="18" t="s">
        <v>28</v>
      </c>
      <c r="P8" s="17">
        <v>34.575000000000003</v>
      </c>
      <c r="Q8" s="7">
        <v>2.6162000000000001</v>
      </c>
      <c r="R8" s="7">
        <v>4.5049999999999999</v>
      </c>
      <c r="S8" s="8">
        <f t="shared" si="1"/>
        <v>41.696200000000005</v>
      </c>
      <c r="T8" s="6">
        <v>25.5641</v>
      </c>
      <c r="U8" s="7">
        <v>23.75</v>
      </c>
      <c r="V8" s="8">
        <f t="shared" si="2"/>
        <v>49.314099999999996</v>
      </c>
      <c r="W8" s="9">
        <f t="shared" si="3"/>
        <v>1883.443</v>
      </c>
      <c r="X8" s="6">
        <v>88.976411000000013</v>
      </c>
      <c r="Y8" s="7">
        <v>74.927503999999999</v>
      </c>
      <c r="Z8" s="7">
        <v>65.561566000000028</v>
      </c>
      <c r="AA8" s="18">
        <v>79.610473000000013</v>
      </c>
      <c r="AB8" s="36">
        <v>4</v>
      </c>
      <c r="AC8" s="32" t="s">
        <v>28</v>
      </c>
      <c r="AD8" s="59">
        <v>33.717376800000004</v>
      </c>
      <c r="AE8" s="62">
        <v>50.576065199999995</v>
      </c>
      <c r="AF8" s="7">
        <v>23.414845000000003</v>
      </c>
      <c r="AG8" s="7">
        <v>51.512658999999985</v>
      </c>
      <c r="AH8" s="8">
        <f t="shared" si="4"/>
        <v>468.29690000000005</v>
      </c>
      <c r="AI8" s="6">
        <v>2.4649999999999999</v>
      </c>
      <c r="AJ8" s="7">
        <v>21.93</v>
      </c>
      <c r="AK8" s="7">
        <v>193.375</v>
      </c>
      <c r="AL8" s="7">
        <v>1.2746</v>
      </c>
      <c r="AM8" s="7">
        <v>222.1</v>
      </c>
      <c r="AN8" s="7">
        <v>25.311300000000003</v>
      </c>
      <c r="AO8" s="8">
        <f t="shared" si="5"/>
        <v>2818.1958</v>
      </c>
    </row>
    <row r="9" spans="1:41">
      <c r="A9" s="26">
        <v>5</v>
      </c>
      <c r="B9" s="27" t="s">
        <v>29</v>
      </c>
      <c r="C9" s="21">
        <v>595.85680000000002</v>
      </c>
      <c r="D9" s="6">
        <v>23.562800000000003</v>
      </c>
      <c r="E9" s="7">
        <v>92.878399999999999</v>
      </c>
      <c r="F9" s="7">
        <v>15.9049</v>
      </c>
      <c r="G9" s="18">
        <v>3.3989999999999996</v>
      </c>
      <c r="H9" s="17">
        <v>38.844699999999996</v>
      </c>
      <c r="I9" s="7">
        <v>38.831400000000002</v>
      </c>
      <c r="J9" s="7">
        <v>31.212</v>
      </c>
      <c r="K9" s="7">
        <v>13.3956</v>
      </c>
      <c r="L9" s="18">
        <v>2.7242999999999999</v>
      </c>
      <c r="M9" s="19">
        <f t="shared" si="0"/>
        <v>856.60989999999993</v>
      </c>
      <c r="N9" s="33">
        <v>5</v>
      </c>
      <c r="O9" s="18" t="s">
        <v>29</v>
      </c>
      <c r="P9" s="17">
        <v>36.028100000000002</v>
      </c>
      <c r="Q9" s="7">
        <v>6.2691999999999997</v>
      </c>
      <c r="R9" s="7">
        <v>4.5539999999999994</v>
      </c>
      <c r="S9" s="8">
        <f t="shared" si="1"/>
        <v>46.851300000000002</v>
      </c>
      <c r="T9" s="6">
        <v>2.7930999999999999</v>
      </c>
      <c r="U9" s="7">
        <v>9.7624999999999993</v>
      </c>
      <c r="V9" s="8">
        <f t="shared" si="2"/>
        <v>12.555599999999998</v>
      </c>
      <c r="W9" s="9">
        <f t="shared" si="3"/>
        <v>916.01679999999988</v>
      </c>
      <c r="X9" s="6">
        <v>90.463749999999976</v>
      </c>
      <c r="Y9" s="7">
        <v>76.179999999999993</v>
      </c>
      <c r="Z9" s="7">
        <v>66.657500000000013</v>
      </c>
      <c r="AA9" s="18">
        <v>80.941250000000011</v>
      </c>
      <c r="AB9" s="36">
        <v>5</v>
      </c>
      <c r="AC9" s="32" t="s">
        <v>29</v>
      </c>
      <c r="AD9" s="59">
        <v>34.280999999999992</v>
      </c>
      <c r="AE9" s="62">
        <v>51.421500000000009</v>
      </c>
      <c r="AF9" s="7">
        <v>23.806249999999999</v>
      </c>
      <c r="AG9" s="7">
        <v>52.373749999999994</v>
      </c>
      <c r="AH9" s="8">
        <f t="shared" si="4"/>
        <v>476.125</v>
      </c>
      <c r="AI9" s="6">
        <v>10</v>
      </c>
      <c r="AJ9" s="7">
        <v>14.4925</v>
      </c>
      <c r="AK9" s="7">
        <v>58.905000000000001</v>
      </c>
      <c r="AL9" s="7">
        <v>4.7791000000000006</v>
      </c>
      <c r="AM9" s="7">
        <v>60.75</v>
      </c>
      <c r="AN9" s="7">
        <v>7.1924999999999999</v>
      </c>
      <c r="AO9" s="8">
        <f t="shared" si="5"/>
        <v>1548.2608999999998</v>
      </c>
    </row>
    <row r="10" spans="1:41">
      <c r="A10" s="26">
        <v>6</v>
      </c>
      <c r="B10" s="27" t="s">
        <v>30</v>
      </c>
      <c r="C10" s="21">
        <v>304.27620000000002</v>
      </c>
      <c r="D10" s="6">
        <v>4.9783999999999997</v>
      </c>
      <c r="E10" s="7">
        <v>26.059899999999999</v>
      </c>
      <c r="F10" s="7">
        <v>10.6226</v>
      </c>
      <c r="G10" s="18">
        <v>1.1628000000000001</v>
      </c>
      <c r="H10" s="17">
        <v>12.025799999999998</v>
      </c>
      <c r="I10" s="7">
        <v>14.6127</v>
      </c>
      <c r="J10" s="7">
        <v>8.0054999999999996</v>
      </c>
      <c r="K10" s="7">
        <v>12.703499999999998</v>
      </c>
      <c r="L10" s="18">
        <v>1.2284999999999999</v>
      </c>
      <c r="M10" s="19">
        <f t="shared" si="0"/>
        <v>395.67590000000007</v>
      </c>
      <c r="N10" s="33">
        <v>6</v>
      </c>
      <c r="O10" s="18" t="s">
        <v>30</v>
      </c>
      <c r="P10" s="17">
        <v>21.3977</v>
      </c>
      <c r="Q10" s="7">
        <v>2.4411</v>
      </c>
      <c r="R10" s="7">
        <v>1.5308999999999999</v>
      </c>
      <c r="S10" s="8">
        <f t="shared" si="1"/>
        <v>25.369700000000002</v>
      </c>
      <c r="T10" s="6">
        <v>15.201199999999998</v>
      </c>
      <c r="U10" s="7">
        <v>7.8354999999999997</v>
      </c>
      <c r="V10" s="8">
        <f t="shared" si="2"/>
        <v>23.036699999999996</v>
      </c>
      <c r="W10" s="9">
        <f t="shared" si="3"/>
        <v>444.08230000000009</v>
      </c>
      <c r="X10" s="6">
        <v>23.636000000000003</v>
      </c>
      <c r="Y10" s="7">
        <v>19.904000000000003</v>
      </c>
      <c r="Z10" s="7">
        <v>17.416000000000007</v>
      </c>
      <c r="AA10" s="18">
        <v>21.148000000000007</v>
      </c>
      <c r="AB10" s="36">
        <v>6</v>
      </c>
      <c r="AC10" s="32" t="s">
        <v>30</v>
      </c>
      <c r="AD10" s="59">
        <v>8.956800000000003</v>
      </c>
      <c r="AE10" s="62">
        <v>13.435200000000004</v>
      </c>
      <c r="AF10" s="7">
        <v>6.2200000000000024</v>
      </c>
      <c r="AG10" s="7">
        <v>13.684000000000001</v>
      </c>
      <c r="AH10" s="8">
        <f t="shared" si="4"/>
        <v>124.40000000000003</v>
      </c>
      <c r="AI10" s="6">
        <v>0</v>
      </c>
      <c r="AJ10" s="7">
        <v>5.4450000000000003</v>
      </c>
      <c r="AK10" s="7">
        <v>45.09</v>
      </c>
      <c r="AL10" s="7">
        <v>2.8881000000000001</v>
      </c>
      <c r="AM10" s="7">
        <v>37.35</v>
      </c>
      <c r="AN10" s="7">
        <v>4.7300000000000004</v>
      </c>
      <c r="AO10" s="8">
        <f t="shared" si="5"/>
        <v>663.98540000000014</v>
      </c>
    </row>
    <row r="11" spans="1:41">
      <c r="A11" s="26">
        <v>7</v>
      </c>
      <c r="B11" s="27" t="s">
        <v>31</v>
      </c>
      <c r="C11" s="21">
        <v>1270.9486999999999</v>
      </c>
      <c r="D11" s="6">
        <v>20.268800000000002</v>
      </c>
      <c r="E11" s="7">
        <v>77.600399999999993</v>
      </c>
      <c r="F11" s="7">
        <v>32.023000000000003</v>
      </c>
      <c r="G11" s="18">
        <v>2.4312999999999998</v>
      </c>
      <c r="H11" s="17">
        <v>64.742099999999994</v>
      </c>
      <c r="I11" s="7">
        <v>36.8249</v>
      </c>
      <c r="J11" s="7">
        <v>12.4032</v>
      </c>
      <c r="K11" s="7">
        <v>52.840299999999999</v>
      </c>
      <c r="L11" s="18">
        <v>67.724999999999994</v>
      </c>
      <c r="M11" s="19">
        <f t="shared" si="0"/>
        <v>1637.8076999999998</v>
      </c>
      <c r="N11" s="33">
        <v>7</v>
      </c>
      <c r="O11" s="18" t="s">
        <v>31</v>
      </c>
      <c r="P11" s="17">
        <v>38.114400000000003</v>
      </c>
      <c r="Q11" s="7">
        <v>4.4420000000000002</v>
      </c>
      <c r="R11" s="7">
        <v>3.3166000000000002</v>
      </c>
      <c r="S11" s="8">
        <f t="shared" si="1"/>
        <v>45.873000000000005</v>
      </c>
      <c r="T11" s="6">
        <v>165.34569999999999</v>
      </c>
      <c r="U11" s="7">
        <v>6.6775000000000002</v>
      </c>
      <c r="V11" s="8">
        <f t="shared" si="2"/>
        <v>172.0232</v>
      </c>
      <c r="W11" s="9">
        <f t="shared" si="3"/>
        <v>1855.7039</v>
      </c>
      <c r="X11" s="6">
        <v>449.05074999999988</v>
      </c>
      <c r="Y11" s="7">
        <v>378.14799999999997</v>
      </c>
      <c r="Z11" s="7">
        <v>330.87950000000006</v>
      </c>
      <c r="AA11" s="18">
        <v>401.78225000000003</v>
      </c>
      <c r="AB11" s="36">
        <v>7</v>
      </c>
      <c r="AC11" s="32" t="s">
        <v>31</v>
      </c>
      <c r="AD11" s="59">
        <v>170.16660000000005</v>
      </c>
      <c r="AE11" s="62">
        <v>255.24990000000003</v>
      </c>
      <c r="AF11" s="7">
        <v>118.17125</v>
      </c>
      <c r="AG11" s="7">
        <v>259.97674999999998</v>
      </c>
      <c r="AH11" s="8">
        <f t="shared" si="4"/>
        <v>2363.4249999999997</v>
      </c>
      <c r="AI11" s="6">
        <v>16.559999999999999</v>
      </c>
      <c r="AJ11" s="7">
        <v>112.86</v>
      </c>
      <c r="AK11" s="7">
        <v>762.21</v>
      </c>
      <c r="AL11" s="7">
        <v>1.8099000000000001</v>
      </c>
      <c r="AM11" s="7">
        <v>150.19999999999999</v>
      </c>
      <c r="AN11" s="7">
        <v>5.8410000000000002</v>
      </c>
      <c r="AO11" s="8">
        <f t="shared" si="5"/>
        <v>5268.6098000000002</v>
      </c>
    </row>
    <row r="12" spans="1:41">
      <c r="A12" s="26">
        <v>8</v>
      </c>
      <c r="B12" s="27" t="s">
        <v>32</v>
      </c>
      <c r="C12" s="21">
        <v>154.57749999999999</v>
      </c>
      <c r="D12" s="6">
        <v>11.3347</v>
      </c>
      <c r="E12" s="7">
        <v>31.633899999999997</v>
      </c>
      <c r="F12" s="7">
        <v>25.520199999999999</v>
      </c>
      <c r="G12" s="18">
        <v>2.9426999999999999</v>
      </c>
      <c r="H12" s="17">
        <v>7.0716999999999999</v>
      </c>
      <c r="I12" s="7">
        <v>5.1683000000000003</v>
      </c>
      <c r="J12" s="7">
        <v>16.742799999999999</v>
      </c>
      <c r="K12" s="7">
        <v>8.3139000000000003</v>
      </c>
      <c r="L12" s="18">
        <v>0.6926000000000001</v>
      </c>
      <c r="M12" s="19">
        <f t="shared" si="0"/>
        <v>263.99829999999997</v>
      </c>
      <c r="N12" s="33">
        <v>8</v>
      </c>
      <c r="O12" s="18" t="s">
        <v>32</v>
      </c>
      <c r="P12" s="17">
        <v>9.9375</v>
      </c>
      <c r="Q12" s="7">
        <v>3.4525999999999999</v>
      </c>
      <c r="R12" s="7">
        <v>0.40500000000000003</v>
      </c>
      <c r="S12" s="8">
        <f t="shared" si="1"/>
        <v>13.7951</v>
      </c>
      <c r="T12" s="6">
        <v>4.41</v>
      </c>
      <c r="U12" s="7">
        <v>1.1499999999999999</v>
      </c>
      <c r="V12" s="8">
        <f t="shared" si="2"/>
        <v>5.5600000000000005</v>
      </c>
      <c r="W12" s="9">
        <f t="shared" si="3"/>
        <v>283.35339999999997</v>
      </c>
      <c r="X12" s="6">
        <v>9.0456720000000033</v>
      </c>
      <c r="Y12" s="7">
        <v>7.6174080000000011</v>
      </c>
      <c r="Z12" s="7">
        <v>6.6652320000000032</v>
      </c>
      <c r="AA12" s="18">
        <v>8.0934960000000036</v>
      </c>
      <c r="AB12" s="36">
        <v>8</v>
      </c>
      <c r="AC12" s="32" t="s">
        <v>32</v>
      </c>
      <c r="AD12" s="59">
        <v>3.4278336000000014</v>
      </c>
      <c r="AE12" s="62">
        <v>5.1417504000000021</v>
      </c>
      <c r="AF12" s="7">
        <v>2.3804400000000014</v>
      </c>
      <c r="AG12" s="7">
        <v>5.236968000000001</v>
      </c>
      <c r="AH12" s="8">
        <f t="shared" si="4"/>
        <v>47.608800000000009</v>
      </c>
      <c r="AI12" s="6">
        <v>0</v>
      </c>
      <c r="AJ12" s="7">
        <v>5.3125</v>
      </c>
      <c r="AK12" s="7">
        <v>9.5625</v>
      </c>
      <c r="AL12" s="7">
        <v>1.9680000000000002</v>
      </c>
      <c r="AM12" s="7">
        <v>34.799999999999997</v>
      </c>
      <c r="AN12" s="7">
        <v>1.5840000000000001</v>
      </c>
      <c r="AO12" s="8">
        <f t="shared" si="5"/>
        <v>384.18919999999997</v>
      </c>
    </row>
    <row r="13" spans="1:41" ht="12.75" customHeight="1">
      <c r="A13" s="26">
        <v>9</v>
      </c>
      <c r="B13" s="27" t="s">
        <v>33</v>
      </c>
      <c r="C13" s="21">
        <v>1126.2677000000001</v>
      </c>
      <c r="D13" s="6">
        <v>49.224799999999995</v>
      </c>
      <c r="E13" s="7">
        <v>66.959900000000005</v>
      </c>
      <c r="F13" s="7">
        <v>97.56219999999999</v>
      </c>
      <c r="G13" s="18">
        <v>3.5773999999999999</v>
      </c>
      <c r="H13" s="17">
        <v>46.775799999999997</v>
      </c>
      <c r="I13" s="7">
        <v>14.8992</v>
      </c>
      <c r="J13" s="7">
        <v>12.906400000000001</v>
      </c>
      <c r="K13" s="7">
        <v>17.994800000000001</v>
      </c>
      <c r="L13" s="18">
        <v>5.6145000000000005</v>
      </c>
      <c r="M13" s="19">
        <f t="shared" si="0"/>
        <v>1441.7827</v>
      </c>
      <c r="N13" s="33">
        <v>9</v>
      </c>
      <c r="O13" s="18" t="s">
        <v>33</v>
      </c>
      <c r="P13" s="17">
        <v>17.467500000000001</v>
      </c>
      <c r="Q13" s="7">
        <v>5.3684000000000003</v>
      </c>
      <c r="R13" s="7">
        <v>0.48719999999999997</v>
      </c>
      <c r="S13" s="8">
        <f t="shared" si="1"/>
        <v>23.3231</v>
      </c>
      <c r="T13" s="6">
        <v>48.302500000000002</v>
      </c>
      <c r="U13" s="7">
        <v>29.87</v>
      </c>
      <c r="V13" s="8">
        <f t="shared" si="2"/>
        <v>78.172499999999999</v>
      </c>
      <c r="W13" s="9">
        <f t="shared" si="3"/>
        <v>1543.2782999999999</v>
      </c>
      <c r="X13" s="6">
        <v>114.71345000000002</v>
      </c>
      <c r="Y13" s="7">
        <v>96.600800000000021</v>
      </c>
      <c r="Z13" s="7">
        <v>84.525700000000029</v>
      </c>
      <c r="AA13" s="18">
        <v>102.63835000000006</v>
      </c>
      <c r="AB13" s="36">
        <v>9</v>
      </c>
      <c r="AC13" s="32" t="s">
        <v>33</v>
      </c>
      <c r="AD13" s="59">
        <v>43.470360000000007</v>
      </c>
      <c r="AE13" s="62">
        <v>65.205540000000013</v>
      </c>
      <c r="AF13" s="7">
        <v>30.187750000000015</v>
      </c>
      <c r="AG13" s="7">
        <v>66.413049999999998</v>
      </c>
      <c r="AH13" s="8">
        <f t="shared" si="4"/>
        <v>603.75500000000011</v>
      </c>
      <c r="AI13" s="6">
        <v>4.25</v>
      </c>
      <c r="AJ13" s="7">
        <v>23.204999999999998</v>
      </c>
      <c r="AK13" s="7">
        <v>113.47499999999999</v>
      </c>
      <c r="AL13" s="7">
        <v>3.0287999999999999</v>
      </c>
      <c r="AM13" s="7">
        <v>95</v>
      </c>
      <c r="AN13" s="7">
        <v>97.222999999999999</v>
      </c>
      <c r="AO13" s="8">
        <f t="shared" si="5"/>
        <v>2483.2151000000003</v>
      </c>
    </row>
    <row r="14" spans="1:41">
      <c r="A14" s="26">
        <v>10</v>
      </c>
      <c r="B14" s="27" t="s">
        <v>34</v>
      </c>
      <c r="C14" s="21">
        <v>365.15160000000003</v>
      </c>
      <c r="D14" s="6">
        <v>20.325299999999999</v>
      </c>
      <c r="E14" s="7">
        <v>50.127600000000001</v>
      </c>
      <c r="F14" s="7">
        <v>36.960700000000003</v>
      </c>
      <c r="G14" s="18">
        <v>4.1136999999999997</v>
      </c>
      <c r="H14" s="17">
        <v>64.953999999999994</v>
      </c>
      <c r="I14" s="7">
        <v>9.5247000000000011</v>
      </c>
      <c r="J14" s="7">
        <v>10.812000000000001</v>
      </c>
      <c r="K14" s="7">
        <v>6.7917999999999994</v>
      </c>
      <c r="L14" s="18">
        <v>1.2350000000000001</v>
      </c>
      <c r="M14" s="19">
        <f t="shared" si="0"/>
        <v>569.99639999999999</v>
      </c>
      <c r="N14" s="33">
        <v>10</v>
      </c>
      <c r="O14" s="18" t="s">
        <v>34</v>
      </c>
      <c r="P14" s="17">
        <v>21.757300000000001</v>
      </c>
      <c r="Q14" s="7">
        <v>3.3483999999999998</v>
      </c>
      <c r="R14" s="7">
        <v>0</v>
      </c>
      <c r="S14" s="8">
        <f t="shared" si="1"/>
        <v>25.105699999999999</v>
      </c>
      <c r="T14" s="6">
        <v>30.2575</v>
      </c>
      <c r="U14" s="7">
        <v>0.35</v>
      </c>
      <c r="V14" s="8">
        <f t="shared" si="2"/>
        <v>30.607500000000002</v>
      </c>
      <c r="W14" s="9">
        <f t="shared" si="3"/>
        <v>625.70960000000002</v>
      </c>
      <c r="X14" s="6">
        <v>16.140880000000003</v>
      </c>
      <c r="Y14" s="7">
        <v>13.592320000000004</v>
      </c>
      <c r="Z14" s="7">
        <v>11.893280000000006</v>
      </c>
      <c r="AA14" s="18">
        <v>14.441840000000008</v>
      </c>
      <c r="AB14" s="36">
        <v>10</v>
      </c>
      <c r="AC14" s="32" t="s">
        <v>34</v>
      </c>
      <c r="AD14" s="59">
        <v>6.1165440000000011</v>
      </c>
      <c r="AE14" s="62">
        <v>9.1748160000000034</v>
      </c>
      <c r="AF14" s="7">
        <v>4.2476000000000029</v>
      </c>
      <c r="AG14" s="7">
        <v>9.3447200000000006</v>
      </c>
      <c r="AH14" s="8">
        <f t="shared" si="4"/>
        <v>84.952000000000027</v>
      </c>
      <c r="AI14" s="6">
        <v>0</v>
      </c>
      <c r="AJ14" s="7">
        <v>35.700000000000003</v>
      </c>
      <c r="AK14" s="7">
        <v>50.15</v>
      </c>
      <c r="AL14" s="7">
        <v>1.5997999999999999</v>
      </c>
      <c r="AM14" s="7">
        <v>8.6</v>
      </c>
      <c r="AN14" s="7">
        <v>5.5762</v>
      </c>
      <c r="AO14" s="8">
        <f t="shared" si="5"/>
        <v>812.2876</v>
      </c>
    </row>
    <row r="15" spans="1:41">
      <c r="A15" s="26">
        <v>11</v>
      </c>
      <c r="B15" s="27" t="s">
        <v>35</v>
      </c>
      <c r="C15" s="21">
        <v>1783.6661999999999</v>
      </c>
      <c r="D15" s="6">
        <v>31.125399999999999</v>
      </c>
      <c r="E15" s="7">
        <v>145.98259999999999</v>
      </c>
      <c r="F15" s="7">
        <v>80.403800000000004</v>
      </c>
      <c r="G15" s="18">
        <v>8.9831000000000003</v>
      </c>
      <c r="H15" s="17">
        <v>143.6317</v>
      </c>
      <c r="I15" s="7">
        <v>139.1574</v>
      </c>
      <c r="J15" s="7">
        <v>106.1508</v>
      </c>
      <c r="K15" s="7">
        <v>59.0336</v>
      </c>
      <c r="L15" s="18">
        <v>1.4492999999999998</v>
      </c>
      <c r="M15" s="19">
        <f t="shared" si="0"/>
        <v>2499.5839000000001</v>
      </c>
      <c r="N15" s="33">
        <v>11</v>
      </c>
      <c r="O15" s="18" t="s">
        <v>35</v>
      </c>
      <c r="P15" s="17">
        <v>148.69499999999999</v>
      </c>
      <c r="Q15" s="7">
        <v>12.3606</v>
      </c>
      <c r="R15" s="7">
        <v>11.9</v>
      </c>
      <c r="S15" s="8">
        <f t="shared" si="1"/>
        <v>172.9556</v>
      </c>
      <c r="T15" s="6">
        <v>138.5325</v>
      </c>
      <c r="U15" s="7">
        <v>8.4774999999999991</v>
      </c>
      <c r="V15" s="8">
        <f t="shared" si="2"/>
        <v>147.01</v>
      </c>
      <c r="W15" s="9">
        <f t="shared" si="3"/>
        <v>2819.5495000000001</v>
      </c>
      <c r="X15" s="6">
        <v>387.53386100000012</v>
      </c>
      <c r="Y15" s="7">
        <v>326.34430400000014</v>
      </c>
      <c r="Z15" s="7">
        <v>285.55126600000017</v>
      </c>
      <c r="AA15" s="18">
        <v>346.74082300000015</v>
      </c>
      <c r="AB15" s="36">
        <v>11</v>
      </c>
      <c r="AC15" s="32" t="s">
        <v>35</v>
      </c>
      <c r="AD15" s="59">
        <v>146.85493680000008</v>
      </c>
      <c r="AE15" s="62">
        <v>220.28240520000006</v>
      </c>
      <c r="AF15" s="7">
        <v>101.98259500000002</v>
      </c>
      <c r="AG15" s="7">
        <v>224.36170900000002</v>
      </c>
      <c r="AH15" s="8">
        <f t="shared" si="4"/>
        <v>2039.6519000000008</v>
      </c>
      <c r="AI15" s="6">
        <v>0.52500000000000002</v>
      </c>
      <c r="AJ15" s="7">
        <v>36.487499999999997</v>
      </c>
      <c r="AK15" s="7">
        <v>441.3</v>
      </c>
      <c r="AL15" s="7">
        <v>1.2292000000000001</v>
      </c>
      <c r="AM15" s="7">
        <v>582.53919999999994</v>
      </c>
      <c r="AN15" s="7">
        <v>4.4569999999999999</v>
      </c>
      <c r="AO15" s="8">
        <f t="shared" si="5"/>
        <v>5925.7393000000011</v>
      </c>
    </row>
    <row r="16" spans="1:41">
      <c r="A16" s="26">
        <v>12</v>
      </c>
      <c r="B16" s="27" t="s">
        <v>36</v>
      </c>
      <c r="C16" s="21">
        <v>890.07659999999998</v>
      </c>
      <c r="D16" s="6">
        <v>10.879100000000001</v>
      </c>
      <c r="E16" s="7">
        <v>62.000299999999996</v>
      </c>
      <c r="F16" s="7">
        <v>9.6158000000000001</v>
      </c>
      <c r="G16" s="18">
        <v>0.29309999999999997</v>
      </c>
      <c r="H16" s="17">
        <v>36.637900000000002</v>
      </c>
      <c r="I16" s="7">
        <v>15.6228</v>
      </c>
      <c r="J16" s="7">
        <v>5.4511000000000003</v>
      </c>
      <c r="K16" s="7">
        <v>37.389299999999999</v>
      </c>
      <c r="L16" s="18">
        <v>0.62240000000000006</v>
      </c>
      <c r="M16" s="19">
        <f t="shared" si="0"/>
        <v>1068.5884000000001</v>
      </c>
      <c r="N16" s="33">
        <v>12</v>
      </c>
      <c r="O16" s="18" t="s">
        <v>36</v>
      </c>
      <c r="P16" s="17">
        <v>16.649999999999999</v>
      </c>
      <c r="Q16" s="7">
        <v>3.8266000000000004</v>
      </c>
      <c r="R16" s="7">
        <v>0.90799999999999992</v>
      </c>
      <c r="S16" s="8">
        <f t="shared" si="1"/>
        <v>21.384599999999999</v>
      </c>
      <c r="T16" s="6">
        <v>5.9950000000000001</v>
      </c>
      <c r="U16" s="7">
        <v>1.145</v>
      </c>
      <c r="V16" s="8">
        <f t="shared" si="2"/>
        <v>7.1400000000000006</v>
      </c>
      <c r="W16" s="9">
        <f t="shared" si="3"/>
        <v>1097.1130000000001</v>
      </c>
      <c r="X16" s="6">
        <v>82.556273000000004</v>
      </c>
      <c r="Y16" s="7">
        <v>69.52107199999999</v>
      </c>
      <c r="Z16" s="7">
        <v>60.830938000000017</v>
      </c>
      <c r="AA16" s="18">
        <v>73.866139000000018</v>
      </c>
      <c r="AB16" s="36">
        <v>12</v>
      </c>
      <c r="AC16" s="32" t="s">
        <v>36</v>
      </c>
      <c r="AD16" s="59">
        <v>31.284482400000002</v>
      </c>
      <c r="AE16" s="62">
        <v>46.926723600000017</v>
      </c>
      <c r="AF16" s="7">
        <v>21.725335000000005</v>
      </c>
      <c r="AG16" s="7">
        <v>47.795737000000003</v>
      </c>
      <c r="AH16" s="8">
        <f t="shared" si="4"/>
        <v>434.50670000000002</v>
      </c>
      <c r="AI16" s="6">
        <v>0.3</v>
      </c>
      <c r="AJ16" s="7">
        <v>54.187399999999997</v>
      </c>
      <c r="AK16" s="7">
        <v>122.52</v>
      </c>
      <c r="AL16" s="7">
        <v>0.46579999999999999</v>
      </c>
      <c r="AM16" s="7">
        <v>100.52500000000001</v>
      </c>
      <c r="AN16" s="7">
        <v>2.0499999999999998</v>
      </c>
      <c r="AO16" s="8">
        <f t="shared" si="5"/>
        <v>1811.6678999999999</v>
      </c>
    </row>
    <row r="17" spans="1:41">
      <c r="A17" s="26">
        <v>13</v>
      </c>
      <c r="B17" s="27" t="s">
        <v>37</v>
      </c>
      <c r="C17" s="21">
        <v>848.22410000000002</v>
      </c>
      <c r="D17" s="6">
        <v>26.4236</v>
      </c>
      <c r="E17" s="7">
        <v>91.175599999999989</v>
      </c>
      <c r="F17" s="7">
        <v>26.7773</v>
      </c>
      <c r="G17" s="18">
        <v>6.4889000000000001</v>
      </c>
      <c r="H17" s="17">
        <v>49.320600000000006</v>
      </c>
      <c r="I17" s="7">
        <v>43.334399999999995</v>
      </c>
      <c r="J17" s="7">
        <v>39.494399999999999</v>
      </c>
      <c r="K17" s="7">
        <v>22.869600000000002</v>
      </c>
      <c r="L17" s="18">
        <v>14.782500000000001</v>
      </c>
      <c r="M17" s="19">
        <f t="shared" si="0"/>
        <v>1168.8909999999998</v>
      </c>
      <c r="N17" s="33">
        <v>13</v>
      </c>
      <c r="O17" s="18" t="s">
        <v>37</v>
      </c>
      <c r="P17" s="17">
        <v>50.88</v>
      </c>
      <c r="Q17" s="7">
        <v>18.054300000000001</v>
      </c>
      <c r="R17" s="7">
        <v>2.6244000000000001</v>
      </c>
      <c r="S17" s="8">
        <f t="shared" si="1"/>
        <v>71.558700000000002</v>
      </c>
      <c r="T17" s="6">
        <v>14.577500000000001</v>
      </c>
      <c r="U17" s="7">
        <v>2.4</v>
      </c>
      <c r="V17" s="8">
        <f t="shared" si="2"/>
        <v>16.977499999999999</v>
      </c>
      <c r="W17" s="9">
        <f t="shared" si="3"/>
        <v>1257.4271999999999</v>
      </c>
      <c r="X17" s="6">
        <v>112.60577999999998</v>
      </c>
      <c r="Y17" s="7">
        <v>94.825919999999968</v>
      </c>
      <c r="Z17" s="7">
        <v>82.972680000000025</v>
      </c>
      <c r="AA17" s="18">
        <v>100.75254</v>
      </c>
      <c r="AB17" s="36">
        <v>13</v>
      </c>
      <c r="AC17" s="32" t="s">
        <v>37</v>
      </c>
      <c r="AD17" s="59">
        <v>42.671664</v>
      </c>
      <c r="AE17" s="62">
        <v>64.007495999999989</v>
      </c>
      <c r="AF17" s="7">
        <v>29.633099999999999</v>
      </c>
      <c r="AG17" s="7">
        <v>65.192819999999983</v>
      </c>
      <c r="AH17" s="8">
        <f t="shared" si="4"/>
        <v>592.66199999999992</v>
      </c>
      <c r="AI17" s="6">
        <v>20</v>
      </c>
      <c r="AJ17" s="7">
        <v>30.2</v>
      </c>
      <c r="AK17" s="7">
        <v>159.435</v>
      </c>
      <c r="AL17" s="7">
        <v>8.9532000000000007</v>
      </c>
      <c r="AM17" s="7">
        <v>78.84</v>
      </c>
      <c r="AN17" s="7">
        <v>5.56</v>
      </c>
      <c r="AO17" s="8">
        <f t="shared" si="5"/>
        <v>2153.0774000000001</v>
      </c>
    </row>
    <row r="18" spans="1:41">
      <c r="A18" s="26">
        <v>14</v>
      </c>
      <c r="B18" s="27" t="s">
        <v>38</v>
      </c>
      <c r="C18" s="21">
        <v>438.86860000000001</v>
      </c>
      <c r="D18" s="6">
        <v>25.061500000000002</v>
      </c>
      <c r="E18" s="7">
        <v>112.7599</v>
      </c>
      <c r="F18" s="7">
        <v>30.772399999999998</v>
      </c>
      <c r="G18" s="18">
        <v>1.105</v>
      </c>
      <c r="H18" s="17">
        <v>26.289899999999999</v>
      </c>
      <c r="I18" s="7">
        <v>17.9358</v>
      </c>
      <c r="J18" s="7">
        <v>15.164999999999999</v>
      </c>
      <c r="K18" s="7">
        <v>3.6269999999999998</v>
      </c>
      <c r="L18" s="18">
        <v>0.47700000000000004</v>
      </c>
      <c r="M18" s="19">
        <f t="shared" si="0"/>
        <v>672.06209999999987</v>
      </c>
      <c r="N18" s="33">
        <v>14</v>
      </c>
      <c r="O18" s="18" t="s">
        <v>38</v>
      </c>
      <c r="P18" s="17">
        <v>41.75</v>
      </c>
      <c r="Q18" s="7">
        <v>3.0375000000000001</v>
      </c>
      <c r="R18" s="7">
        <v>0.18899999999999997</v>
      </c>
      <c r="S18" s="8">
        <f t="shared" si="1"/>
        <v>44.976500000000001</v>
      </c>
      <c r="T18" s="6">
        <v>2.8050000000000002</v>
      </c>
      <c r="U18" s="7">
        <v>0.1875</v>
      </c>
      <c r="V18" s="8">
        <f t="shared" si="2"/>
        <v>2.9925000000000002</v>
      </c>
      <c r="W18" s="9">
        <f t="shared" si="3"/>
        <v>720.03109999999992</v>
      </c>
      <c r="X18" s="6">
        <v>113.19535000000002</v>
      </c>
      <c r="Y18" s="7">
        <v>95.322400000000016</v>
      </c>
      <c r="Z18" s="7">
        <v>83.407100000000028</v>
      </c>
      <c r="AA18" s="18">
        <v>101.28005000000005</v>
      </c>
      <c r="AB18" s="36">
        <v>14</v>
      </c>
      <c r="AC18" s="32" t="s">
        <v>38</v>
      </c>
      <c r="AD18" s="59">
        <v>42.895080000000007</v>
      </c>
      <c r="AE18" s="62">
        <v>64.342620000000011</v>
      </c>
      <c r="AF18" s="7">
        <v>29.788250000000009</v>
      </c>
      <c r="AG18" s="7">
        <v>65.534149999999997</v>
      </c>
      <c r="AH18" s="8">
        <f t="shared" si="4"/>
        <v>595.7650000000001</v>
      </c>
      <c r="AI18" s="6">
        <v>0</v>
      </c>
      <c r="AJ18" s="7">
        <v>20.88</v>
      </c>
      <c r="AK18" s="7">
        <v>77.625</v>
      </c>
      <c r="AL18" s="7">
        <v>0.53759999999999997</v>
      </c>
      <c r="AM18" s="7">
        <v>28.55</v>
      </c>
      <c r="AN18" s="7">
        <v>1.6603999999999999</v>
      </c>
      <c r="AO18" s="8">
        <f t="shared" si="5"/>
        <v>1445.0491</v>
      </c>
    </row>
    <row r="19" spans="1:41" ht="12.75" customHeight="1">
      <c r="A19" s="26">
        <v>15</v>
      </c>
      <c r="B19" s="27" t="s">
        <v>39</v>
      </c>
      <c r="C19" s="21">
        <v>1135.5245</v>
      </c>
      <c r="D19" s="6">
        <v>40.386099999999999</v>
      </c>
      <c r="E19" s="7">
        <v>178.97810000000001</v>
      </c>
      <c r="F19" s="7">
        <v>131.95099999999999</v>
      </c>
      <c r="G19" s="18">
        <v>7.0388000000000002</v>
      </c>
      <c r="H19" s="17">
        <v>47.602700000000006</v>
      </c>
      <c r="I19" s="7">
        <v>34.358899999999998</v>
      </c>
      <c r="J19" s="7">
        <v>13.734000000000002</v>
      </c>
      <c r="K19" s="7">
        <v>45.468599999999995</v>
      </c>
      <c r="L19" s="18">
        <v>2.8388</v>
      </c>
      <c r="M19" s="19">
        <f t="shared" si="0"/>
        <v>1637.8814999999997</v>
      </c>
      <c r="N19" s="33">
        <v>15</v>
      </c>
      <c r="O19" s="18" t="s">
        <v>39</v>
      </c>
      <c r="P19" s="17">
        <v>60.125600000000006</v>
      </c>
      <c r="Q19" s="7">
        <v>12.911199999999999</v>
      </c>
      <c r="R19" s="7">
        <v>1.2749999999999999</v>
      </c>
      <c r="S19" s="8">
        <f t="shared" si="1"/>
        <v>74.311800000000005</v>
      </c>
      <c r="T19" s="6">
        <v>45.524999999999999</v>
      </c>
      <c r="U19" s="7">
        <v>10.175000000000001</v>
      </c>
      <c r="V19" s="8">
        <f t="shared" si="2"/>
        <v>55.7</v>
      </c>
      <c r="W19" s="9">
        <f t="shared" si="3"/>
        <v>1767.8932999999997</v>
      </c>
      <c r="X19" s="6">
        <v>54.809774999999981</v>
      </c>
      <c r="Y19" s="7">
        <v>46.155599999999986</v>
      </c>
      <c r="Z19" s="7">
        <v>40.386150000000001</v>
      </c>
      <c r="AA19" s="18">
        <v>49.040325000000003</v>
      </c>
      <c r="AB19" s="36">
        <v>15</v>
      </c>
      <c r="AC19" s="32" t="s">
        <v>39</v>
      </c>
      <c r="AD19" s="59">
        <v>20.770019999999995</v>
      </c>
      <c r="AE19" s="62">
        <v>31.155030000000007</v>
      </c>
      <c r="AF19" s="7">
        <v>14.423625000000001</v>
      </c>
      <c r="AG19" s="7">
        <v>31.731974999999991</v>
      </c>
      <c r="AH19" s="8">
        <f t="shared" si="4"/>
        <v>288.47249999999997</v>
      </c>
      <c r="AI19" s="6">
        <v>6.9375</v>
      </c>
      <c r="AJ19" s="7">
        <v>10.83</v>
      </c>
      <c r="AK19" s="7">
        <v>15.63</v>
      </c>
      <c r="AL19" s="7">
        <v>4.9355000000000002</v>
      </c>
      <c r="AM19" s="7">
        <v>228.73249999999999</v>
      </c>
      <c r="AN19" s="7">
        <v>34.491</v>
      </c>
      <c r="AO19" s="8">
        <f t="shared" si="5"/>
        <v>2357.9222999999997</v>
      </c>
    </row>
    <row r="20" spans="1:41">
      <c r="A20" s="26">
        <v>16</v>
      </c>
      <c r="B20" s="27" t="s">
        <v>40</v>
      </c>
      <c r="C20" s="21">
        <v>447.23720000000003</v>
      </c>
      <c r="D20" s="6">
        <v>24.812899999999999</v>
      </c>
      <c r="E20" s="7">
        <v>46.004100000000001</v>
      </c>
      <c r="F20" s="7">
        <v>29.280100000000001</v>
      </c>
      <c r="G20" s="18">
        <v>3.6820999999999997</v>
      </c>
      <c r="H20" s="17">
        <v>7.9277999999999995</v>
      </c>
      <c r="I20" s="7">
        <v>13.473199999999999</v>
      </c>
      <c r="J20" s="7">
        <v>18.4755</v>
      </c>
      <c r="K20" s="7">
        <v>1.3167</v>
      </c>
      <c r="L20" s="18">
        <v>0.43200000000000005</v>
      </c>
      <c r="M20" s="19">
        <f t="shared" si="0"/>
        <v>592.64160000000004</v>
      </c>
      <c r="N20" s="33">
        <v>16</v>
      </c>
      <c r="O20" s="18" t="s">
        <v>40</v>
      </c>
      <c r="P20" s="17">
        <v>7.98</v>
      </c>
      <c r="Q20" s="7">
        <v>5.5609999999999999</v>
      </c>
      <c r="R20" s="7">
        <v>1.9530000000000001</v>
      </c>
      <c r="S20" s="8">
        <f t="shared" si="1"/>
        <v>15.494</v>
      </c>
      <c r="T20" s="6">
        <v>6.4815999999999994</v>
      </c>
      <c r="U20" s="7">
        <v>3.2639999999999998</v>
      </c>
      <c r="V20" s="8">
        <f t="shared" si="2"/>
        <v>9.7455999999999996</v>
      </c>
      <c r="W20" s="9">
        <f t="shared" si="3"/>
        <v>617.88120000000004</v>
      </c>
      <c r="X20" s="6">
        <v>26.976959999999998</v>
      </c>
      <c r="Y20" s="7">
        <v>22.717439999999996</v>
      </c>
      <c r="Z20" s="7">
        <v>19.877760000000006</v>
      </c>
      <c r="AA20" s="18">
        <v>24.137280000000001</v>
      </c>
      <c r="AB20" s="36">
        <v>16</v>
      </c>
      <c r="AC20" s="32" t="s">
        <v>40</v>
      </c>
      <c r="AD20" s="59">
        <v>10.222847999999999</v>
      </c>
      <c r="AE20" s="62">
        <v>15.334271999999993</v>
      </c>
      <c r="AF20" s="7">
        <v>7.0991999999999997</v>
      </c>
      <c r="AG20" s="7">
        <v>15.618239999999997</v>
      </c>
      <c r="AH20" s="8">
        <f t="shared" si="4"/>
        <v>141.98399999999998</v>
      </c>
      <c r="AI20" s="6">
        <v>1.08</v>
      </c>
      <c r="AJ20" s="7">
        <v>3.24</v>
      </c>
      <c r="AK20" s="7">
        <v>9.7200000000000006</v>
      </c>
      <c r="AL20" s="7">
        <v>1.9187000000000001</v>
      </c>
      <c r="AM20" s="7">
        <v>30</v>
      </c>
      <c r="AN20" s="7">
        <v>0.87599999999999989</v>
      </c>
      <c r="AO20" s="8">
        <f t="shared" si="5"/>
        <v>806.69990000000007</v>
      </c>
    </row>
    <row r="21" spans="1:41" ht="12.75" customHeight="1">
      <c r="A21" s="26">
        <v>17</v>
      </c>
      <c r="B21" s="27" t="s">
        <v>41</v>
      </c>
      <c r="C21" s="21">
        <v>947.95679999999993</v>
      </c>
      <c r="D21" s="6">
        <v>34.995699999999999</v>
      </c>
      <c r="E21" s="7">
        <v>86.079400000000007</v>
      </c>
      <c r="F21" s="7">
        <v>40.010100000000001</v>
      </c>
      <c r="G21" s="18">
        <v>4.7258999999999993</v>
      </c>
      <c r="H21" s="17">
        <v>71.280299999999997</v>
      </c>
      <c r="I21" s="7">
        <v>17.8443</v>
      </c>
      <c r="J21" s="7">
        <v>14.184000000000001</v>
      </c>
      <c r="K21" s="7">
        <v>45.589599999999997</v>
      </c>
      <c r="L21" s="18">
        <v>3.5882999999999998</v>
      </c>
      <c r="M21" s="19">
        <f t="shared" si="0"/>
        <v>1266.2543999999996</v>
      </c>
      <c r="N21" s="33">
        <v>17</v>
      </c>
      <c r="O21" s="18" t="s">
        <v>41</v>
      </c>
      <c r="P21" s="17">
        <v>31.195100000000004</v>
      </c>
      <c r="Q21" s="7">
        <v>11.8269</v>
      </c>
      <c r="R21" s="7">
        <v>0.54449999999999998</v>
      </c>
      <c r="S21" s="8">
        <f t="shared" si="1"/>
        <v>43.566500000000005</v>
      </c>
      <c r="T21" s="6">
        <v>40.963999999999999</v>
      </c>
      <c r="U21" s="7">
        <v>2.7250000000000001</v>
      </c>
      <c r="V21" s="8">
        <f t="shared" si="2"/>
        <v>43.689</v>
      </c>
      <c r="W21" s="9">
        <f t="shared" si="3"/>
        <v>1353.5098999999996</v>
      </c>
      <c r="X21" s="6">
        <v>47.378399999999999</v>
      </c>
      <c r="Y21" s="7">
        <v>39.89759999999999</v>
      </c>
      <c r="Z21" s="7">
        <v>34.91040000000001</v>
      </c>
      <c r="AA21" s="18">
        <v>42.391199999999998</v>
      </c>
      <c r="AB21" s="36">
        <v>17</v>
      </c>
      <c r="AC21" s="32" t="s">
        <v>41</v>
      </c>
      <c r="AD21" s="59">
        <v>17.953919999999997</v>
      </c>
      <c r="AE21" s="62">
        <v>26.930879999999998</v>
      </c>
      <c r="AF21" s="7">
        <v>12.468000000000004</v>
      </c>
      <c r="AG21" s="7">
        <v>27.42959999999999</v>
      </c>
      <c r="AH21" s="8">
        <f t="shared" si="4"/>
        <v>249.35999999999999</v>
      </c>
      <c r="AI21" s="6">
        <v>1.8</v>
      </c>
      <c r="AJ21" s="7">
        <v>40.799999999999997</v>
      </c>
      <c r="AK21" s="7">
        <v>78.2</v>
      </c>
      <c r="AL21" s="7">
        <v>0.78299999999999992</v>
      </c>
      <c r="AM21" s="7">
        <v>51</v>
      </c>
      <c r="AN21" s="7">
        <v>7.2360000000000007</v>
      </c>
      <c r="AO21" s="8">
        <f t="shared" si="5"/>
        <v>1782.6888999999996</v>
      </c>
    </row>
    <row r="22" spans="1:41">
      <c r="A22" s="26">
        <v>18</v>
      </c>
      <c r="B22" s="27" t="s">
        <v>42</v>
      </c>
      <c r="C22" s="21">
        <v>980.96979999999996</v>
      </c>
      <c r="D22" s="6">
        <v>63.610799999999998</v>
      </c>
      <c r="E22" s="7">
        <v>97.896799999999999</v>
      </c>
      <c r="F22" s="7">
        <v>88.547900000000013</v>
      </c>
      <c r="G22" s="18">
        <v>3.9526999999999997</v>
      </c>
      <c r="H22" s="17">
        <v>77.074200000000005</v>
      </c>
      <c r="I22" s="7">
        <v>56.01</v>
      </c>
      <c r="J22" s="7">
        <v>40.910400000000003</v>
      </c>
      <c r="K22" s="7">
        <v>37.527000000000001</v>
      </c>
      <c r="L22" s="18">
        <v>2.5848</v>
      </c>
      <c r="M22" s="19">
        <f t="shared" si="0"/>
        <v>1449.0844000000002</v>
      </c>
      <c r="N22" s="33">
        <v>18</v>
      </c>
      <c r="O22" s="18" t="s">
        <v>42</v>
      </c>
      <c r="P22" s="17">
        <v>85.424999999999997</v>
      </c>
      <c r="Q22" s="7">
        <v>26.734499999999997</v>
      </c>
      <c r="R22" s="7">
        <v>2.0474999999999999</v>
      </c>
      <c r="S22" s="8">
        <f t="shared" si="1"/>
        <v>114.20699999999999</v>
      </c>
      <c r="T22" s="6">
        <v>18.9435</v>
      </c>
      <c r="U22" s="7">
        <v>3.8675000000000002</v>
      </c>
      <c r="V22" s="8">
        <f t="shared" si="2"/>
        <v>22.811</v>
      </c>
      <c r="W22" s="9">
        <f t="shared" si="3"/>
        <v>1586.1024000000002</v>
      </c>
      <c r="X22" s="6">
        <v>159.45778499999994</v>
      </c>
      <c r="Y22" s="7">
        <v>134.28023999999999</v>
      </c>
      <c r="Z22" s="7">
        <v>117.49521000000003</v>
      </c>
      <c r="AA22" s="18">
        <v>142.67275500000002</v>
      </c>
      <c r="AB22" s="36">
        <v>18</v>
      </c>
      <c r="AC22" s="32" t="s">
        <v>42</v>
      </c>
      <c r="AD22" s="59">
        <v>60.426108000000006</v>
      </c>
      <c r="AE22" s="62">
        <v>90.639161999999999</v>
      </c>
      <c r="AF22" s="7">
        <v>41.962575000000008</v>
      </c>
      <c r="AG22" s="7">
        <v>92.317664999999948</v>
      </c>
      <c r="AH22" s="8">
        <f t="shared" si="4"/>
        <v>839.25149999999996</v>
      </c>
      <c r="AI22" s="6">
        <v>99</v>
      </c>
      <c r="AJ22" s="7">
        <v>77.010000000000005</v>
      </c>
      <c r="AK22" s="7">
        <v>140.76</v>
      </c>
      <c r="AL22" s="7">
        <v>11.794500000000001</v>
      </c>
      <c r="AM22" s="7">
        <v>170.65</v>
      </c>
      <c r="AN22" s="7">
        <v>10.664000000000001</v>
      </c>
      <c r="AO22" s="8">
        <f t="shared" si="5"/>
        <v>2935.2323999999999</v>
      </c>
    </row>
    <row r="23" spans="1:41">
      <c r="A23" s="26">
        <v>19</v>
      </c>
      <c r="B23" s="27" t="s">
        <v>43</v>
      </c>
      <c r="C23" s="21">
        <v>2155.9899999999998</v>
      </c>
      <c r="D23" s="6">
        <v>72.262500000000003</v>
      </c>
      <c r="E23" s="7">
        <v>200.03060000000002</v>
      </c>
      <c r="F23" s="7">
        <v>201.07049999999998</v>
      </c>
      <c r="G23" s="18">
        <v>9.0519999999999996</v>
      </c>
      <c r="H23" s="17">
        <v>160.73099999999999</v>
      </c>
      <c r="I23" s="7">
        <v>24.896999999999998</v>
      </c>
      <c r="J23" s="7">
        <v>19.921500000000002</v>
      </c>
      <c r="K23" s="7">
        <v>59.255600000000001</v>
      </c>
      <c r="L23" s="18">
        <v>1.8519999999999999</v>
      </c>
      <c r="M23" s="19">
        <f t="shared" si="0"/>
        <v>2905.0626999999995</v>
      </c>
      <c r="N23" s="33">
        <v>19</v>
      </c>
      <c r="O23" s="18" t="s">
        <v>43</v>
      </c>
      <c r="P23" s="17">
        <v>121.2</v>
      </c>
      <c r="Q23" s="7">
        <v>16.13</v>
      </c>
      <c r="R23" s="7">
        <v>18.440000000000001</v>
      </c>
      <c r="S23" s="8">
        <f t="shared" si="1"/>
        <v>155.77000000000001</v>
      </c>
      <c r="T23" s="6">
        <v>43.73</v>
      </c>
      <c r="U23" s="7">
        <v>4.33</v>
      </c>
      <c r="V23" s="8">
        <f t="shared" si="2"/>
        <v>48.059999999999995</v>
      </c>
      <c r="W23" s="9">
        <f t="shared" si="3"/>
        <v>3108.8926999999994</v>
      </c>
      <c r="X23" s="6">
        <v>301.70670000000007</v>
      </c>
      <c r="Y23" s="7">
        <v>254.06880000000004</v>
      </c>
      <c r="Z23" s="7">
        <v>222.31020000000007</v>
      </c>
      <c r="AA23" s="18">
        <v>269.94810000000007</v>
      </c>
      <c r="AB23" s="36">
        <v>19</v>
      </c>
      <c r="AC23" s="32" t="s">
        <v>43</v>
      </c>
      <c r="AD23" s="59">
        <v>114.33096000000002</v>
      </c>
      <c r="AE23" s="62">
        <v>171.49644000000006</v>
      </c>
      <c r="AF23" s="7">
        <v>79.396500000000046</v>
      </c>
      <c r="AG23" s="7">
        <v>174.67230000000001</v>
      </c>
      <c r="AH23" s="8">
        <f t="shared" si="4"/>
        <v>1587.9300000000003</v>
      </c>
      <c r="AI23" s="6">
        <v>62.04</v>
      </c>
      <c r="AJ23" s="7">
        <v>102.6</v>
      </c>
      <c r="AK23" s="7">
        <v>1224</v>
      </c>
      <c r="AL23" s="7">
        <v>6.4942999999999991</v>
      </c>
      <c r="AM23" s="7">
        <v>5194.3999999999996</v>
      </c>
      <c r="AN23" s="7">
        <v>12.2</v>
      </c>
      <c r="AO23" s="8">
        <f t="shared" si="5"/>
        <v>11298.556999999999</v>
      </c>
    </row>
    <row r="24" spans="1:41">
      <c r="A24" s="26">
        <v>20</v>
      </c>
      <c r="B24" s="27" t="s">
        <v>44</v>
      </c>
      <c r="C24" s="21">
        <v>667.16339999999991</v>
      </c>
      <c r="D24" s="6">
        <v>19.034600000000001</v>
      </c>
      <c r="E24" s="7">
        <v>53.513800000000003</v>
      </c>
      <c r="F24" s="7">
        <v>23.821899999999999</v>
      </c>
      <c r="G24" s="18">
        <v>23.686199999999999</v>
      </c>
      <c r="H24" s="17">
        <v>43.466300000000004</v>
      </c>
      <c r="I24" s="7">
        <v>14.9651</v>
      </c>
      <c r="J24" s="7">
        <v>12.950999999999999</v>
      </c>
      <c r="K24" s="7">
        <v>32.349600000000002</v>
      </c>
      <c r="L24" s="18">
        <v>3.0042</v>
      </c>
      <c r="M24" s="19">
        <f t="shared" si="0"/>
        <v>893.95609999999988</v>
      </c>
      <c r="N24" s="33">
        <v>20</v>
      </c>
      <c r="O24" s="18" t="s">
        <v>44</v>
      </c>
      <c r="P24" s="17">
        <v>61.424999999999997</v>
      </c>
      <c r="Q24" s="7">
        <v>6.5486000000000004</v>
      </c>
      <c r="R24" s="7">
        <v>1.1326000000000001</v>
      </c>
      <c r="S24" s="8">
        <f t="shared" si="1"/>
        <v>69.106200000000001</v>
      </c>
      <c r="T24" s="6">
        <v>53.924999999999997</v>
      </c>
      <c r="U24" s="7">
        <v>2.1240000000000001</v>
      </c>
      <c r="V24" s="8">
        <f t="shared" si="2"/>
        <v>56.048999999999999</v>
      </c>
      <c r="W24" s="9">
        <f t="shared" si="3"/>
        <v>1019.1112999999999</v>
      </c>
      <c r="X24" s="6">
        <v>60.165267</v>
      </c>
      <c r="Y24" s="7">
        <v>50.665488000000011</v>
      </c>
      <c r="Z24" s="7">
        <v>44.332302000000006</v>
      </c>
      <c r="AA24" s="18">
        <v>53.832081000000024</v>
      </c>
      <c r="AB24" s="36">
        <v>20</v>
      </c>
      <c r="AC24" s="32" t="s">
        <v>44</v>
      </c>
      <c r="AD24" s="59">
        <v>22.799469600000005</v>
      </c>
      <c r="AE24" s="62">
        <v>34.199204400000006</v>
      </c>
      <c r="AF24" s="7">
        <v>15.832965000000007</v>
      </c>
      <c r="AG24" s="7">
        <v>34.832523000000002</v>
      </c>
      <c r="AH24" s="8">
        <f t="shared" si="4"/>
        <v>316.65930000000003</v>
      </c>
      <c r="AI24" s="6">
        <v>2.0099999999999998</v>
      </c>
      <c r="AJ24" s="7">
        <v>29.4</v>
      </c>
      <c r="AK24" s="7">
        <v>130.26249999999999</v>
      </c>
      <c r="AL24" s="7">
        <v>17.698499999999999</v>
      </c>
      <c r="AM24" s="7">
        <v>52</v>
      </c>
      <c r="AN24" s="7">
        <v>12.163499999999999</v>
      </c>
      <c r="AO24" s="8">
        <f t="shared" si="5"/>
        <v>1579.3051</v>
      </c>
    </row>
    <row r="25" spans="1:41" ht="12.75" customHeight="1">
      <c r="A25" s="26">
        <v>21</v>
      </c>
      <c r="B25" s="27" t="s">
        <v>45</v>
      </c>
      <c r="C25" s="21">
        <v>343.38419999999996</v>
      </c>
      <c r="D25" s="6">
        <v>20.2408</v>
      </c>
      <c r="E25" s="7">
        <v>40.078099999999999</v>
      </c>
      <c r="F25" s="7">
        <v>18.574200000000001</v>
      </c>
      <c r="G25" s="18">
        <v>6.7334000000000005</v>
      </c>
      <c r="H25" s="17">
        <v>14.119000000000002</v>
      </c>
      <c r="I25" s="7">
        <v>6.3438999999999997</v>
      </c>
      <c r="J25" s="7">
        <v>3.8141000000000003</v>
      </c>
      <c r="K25" s="7">
        <v>25.114000000000001</v>
      </c>
      <c r="L25" s="18">
        <v>0.4158</v>
      </c>
      <c r="M25" s="19">
        <f t="shared" si="0"/>
        <v>478.8175</v>
      </c>
      <c r="N25" s="33">
        <v>21</v>
      </c>
      <c r="O25" s="18" t="s">
        <v>45</v>
      </c>
      <c r="P25" s="17">
        <v>11.362500000000001</v>
      </c>
      <c r="Q25" s="7">
        <v>5.6950000000000003</v>
      </c>
      <c r="R25" s="7">
        <v>0.54600000000000004</v>
      </c>
      <c r="S25" s="8">
        <f t="shared" si="1"/>
        <v>17.6035</v>
      </c>
      <c r="T25" s="6">
        <v>12.568099999999999</v>
      </c>
      <c r="U25" s="7">
        <v>0.80500000000000005</v>
      </c>
      <c r="V25" s="8">
        <f t="shared" si="2"/>
        <v>13.373099999999999</v>
      </c>
      <c r="W25" s="9">
        <f t="shared" si="3"/>
        <v>509.79410000000001</v>
      </c>
      <c r="X25" s="6">
        <v>12.426512999999998</v>
      </c>
      <c r="Y25" s="7">
        <v>10.464431999999999</v>
      </c>
      <c r="Z25" s="7">
        <v>9.1563780000000019</v>
      </c>
      <c r="AA25" s="18">
        <v>11.118459000000003</v>
      </c>
      <c r="AB25" s="36">
        <v>21</v>
      </c>
      <c r="AC25" s="32" t="s">
        <v>45</v>
      </c>
      <c r="AD25" s="59">
        <v>4.7089943999999999</v>
      </c>
      <c r="AE25" s="62">
        <v>7.0634915999999999</v>
      </c>
      <c r="AF25" s="7">
        <v>3.2701349999999998</v>
      </c>
      <c r="AG25" s="7">
        <v>7.1942969999999979</v>
      </c>
      <c r="AH25" s="8">
        <f t="shared" si="4"/>
        <v>65.402699999999996</v>
      </c>
      <c r="AI25" s="6">
        <v>0.4</v>
      </c>
      <c r="AJ25" s="7">
        <v>1.19</v>
      </c>
      <c r="AK25" s="7">
        <v>12.9</v>
      </c>
      <c r="AL25" s="7">
        <v>2.9700000000000001E-2</v>
      </c>
      <c r="AM25" s="7">
        <v>10.5</v>
      </c>
      <c r="AN25" s="7">
        <v>1.9490000000000001</v>
      </c>
      <c r="AO25" s="8">
        <f t="shared" si="5"/>
        <v>602.16550000000007</v>
      </c>
    </row>
    <row r="26" spans="1:41">
      <c r="A26" s="26">
        <v>22</v>
      </c>
      <c r="B26" s="27" t="s">
        <v>46</v>
      </c>
      <c r="C26" s="21">
        <v>1279.0075999999999</v>
      </c>
      <c r="D26" s="6">
        <v>62.957999999999998</v>
      </c>
      <c r="E26" s="7">
        <v>145.05780000000001</v>
      </c>
      <c r="F26" s="7">
        <v>72.330100000000002</v>
      </c>
      <c r="G26" s="18">
        <v>33.776600000000002</v>
      </c>
      <c r="H26" s="17">
        <v>72.408000000000001</v>
      </c>
      <c r="I26" s="7">
        <v>28.601999999999997</v>
      </c>
      <c r="J26" s="7">
        <v>66.334000000000003</v>
      </c>
      <c r="K26" s="7">
        <v>30.878600000000002</v>
      </c>
      <c r="L26" s="18">
        <v>23.013400000000001</v>
      </c>
      <c r="M26" s="19">
        <f t="shared" si="0"/>
        <v>1814.3661</v>
      </c>
      <c r="N26" s="33">
        <v>22</v>
      </c>
      <c r="O26" s="18" t="s">
        <v>46</v>
      </c>
      <c r="P26" s="17">
        <v>37.971199999999996</v>
      </c>
      <c r="Q26" s="7">
        <v>13.428800000000001</v>
      </c>
      <c r="R26" s="7">
        <v>13.727499999999999</v>
      </c>
      <c r="S26" s="8">
        <f t="shared" si="1"/>
        <v>65.127499999999998</v>
      </c>
      <c r="T26" s="6">
        <v>107.8723</v>
      </c>
      <c r="U26" s="7">
        <v>33.630000000000003</v>
      </c>
      <c r="V26" s="8">
        <f t="shared" si="2"/>
        <v>141.50229999999999</v>
      </c>
      <c r="W26" s="9">
        <f t="shared" si="3"/>
        <v>2020.9958999999999</v>
      </c>
      <c r="X26" s="6">
        <v>98.040893000000011</v>
      </c>
      <c r="Y26" s="7">
        <v>82.560751999999994</v>
      </c>
      <c r="Z26" s="7">
        <v>72.240658000000025</v>
      </c>
      <c r="AA26" s="18">
        <v>87.720799000000028</v>
      </c>
      <c r="AB26" s="36">
        <v>22</v>
      </c>
      <c r="AC26" s="32" t="s">
        <v>46</v>
      </c>
      <c r="AD26" s="59">
        <v>37.152338400000005</v>
      </c>
      <c r="AE26" s="62">
        <v>55.728507600000015</v>
      </c>
      <c r="AF26" s="7">
        <v>25.800235000000008</v>
      </c>
      <c r="AG26" s="7">
        <v>56.760516999999993</v>
      </c>
      <c r="AH26" s="8">
        <f t="shared" si="4"/>
        <v>516.00470000000007</v>
      </c>
      <c r="AI26" s="6">
        <v>9.0950000000000006</v>
      </c>
      <c r="AJ26" s="7">
        <v>44.2</v>
      </c>
      <c r="AK26" s="7">
        <v>82.79</v>
      </c>
      <c r="AL26" s="7">
        <v>7.3742999999999999</v>
      </c>
      <c r="AM26" s="7">
        <v>217.6</v>
      </c>
      <c r="AN26" s="7">
        <v>9.1974</v>
      </c>
      <c r="AO26" s="8">
        <f t="shared" si="5"/>
        <v>2907.2573000000002</v>
      </c>
    </row>
    <row r="27" spans="1:41" ht="12.75" customHeight="1">
      <c r="A27" s="26">
        <v>23</v>
      </c>
      <c r="B27" s="27" t="s">
        <v>47</v>
      </c>
      <c r="C27" s="21">
        <v>741.46500000000003</v>
      </c>
      <c r="D27" s="6">
        <v>30.744199999999999</v>
      </c>
      <c r="E27" s="7">
        <v>49.662399999999998</v>
      </c>
      <c r="F27" s="7">
        <v>35.7239</v>
      </c>
      <c r="G27" s="18">
        <v>15.211400000000001</v>
      </c>
      <c r="H27" s="17">
        <v>51.731300000000005</v>
      </c>
      <c r="I27" s="7">
        <v>6.6980999999999993</v>
      </c>
      <c r="J27" s="7">
        <v>1.3319000000000001</v>
      </c>
      <c r="K27" s="7">
        <v>11.297599999999999</v>
      </c>
      <c r="L27" s="18">
        <v>0.5383</v>
      </c>
      <c r="M27" s="19">
        <f t="shared" si="0"/>
        <v>944.40410000000008</v>
      </c>
      <c r="N27" s="33">
        <v>23</v>
      </c>
      <c r="O27" s="18" t="s">
        <v>47</v>
      </c>
      <c r="P27" s="17">
        <v>19.067299999999999</v>
      </c>
      <c r="Q27" s="7">
        <v>5.4050000000000002</v>
      </c>
      <c r="R27" s="7">
        <v>0</v>
      </c>
      <c r="S27" s="8">
        <f t="shared" si="1"/>
        <v>24.472300000000001</v>
      </c>
      <c r="T27" s="6">
        <v>33.838499999999996</v>
      </c>
      <c r="U27" s="7">
        <v>1.1531</v>
      </c>
      <c r="V27" s="8">
        <f t="shared" si="2"/>
        <v>34.991599999999998</v>
      </c>
      <c r="W27" s="9">
        <f t="shared" si="3"/>
        <v>1003.8680000000001</v>
      </c>
      <c r="X27" s="6">
        <v>51.825425999999986</v>
      </c>
      <c r="Y27" s="7">
        <v>43.642463999999997</v>
      </c>
      <c r="Z27" s="7">
        <v>38.187156000000002</v>
      </c>
      <c r="AA27" s="18">
        <v>46.370118000000005</v>
      </c>
      <c r="AB27" s="36">
        <v>23</v>
      </c>
      <c r="AC27" s="32" t="s">
        <v>47</v>
      </c>
      <c r="AD27" s="59">
        <v>19.639108800000002</v>
      </c>
      <c r="AE27" s="62">
        <v>29.4586632</v>
      </c>
      <c r="AF27" s="7">
        <v>13.638270000000002</v>
      </c>
      <c r="AG27" s="7">
        <v>30.004193999999988</v>
      </c>
      <c r="AH27" s="8">
        <f t="shared" si="4"/>
        <v>272.76539999999994</v>
      </c>
      <c r="AI27" s="6">
        <v>0</v>
      </c>
      <c r="AJ27" s="7">
        <v>0.84150000000000003</v>
      </c>
      <c r="AK27" s="7">
        <v>1.7213000000000001</v>
      </c>
      <c r="AL27" s="7">
        <v>0.66969999999999996</v>
      </c>
      <c r="AM27" s="7">
        <v>168.5</v>
      </c>
      <c r="AN27" s="7">
        <v>2.2585999999999999</v>
      </c>
      <c r="AO27" s="8">
        <f t="shared" si="5"/>
        <v>1450.6244999999999</v>
      </c>
    </row>
    <row r="28" spans="1:41">
      <c r="A28" s="26">
        <v>24</v>
      </c>
      <c r="B28" s="27" t="s">
        <v>48</v>
      </c>
      <c r="C28" s="21">
        <v>856.52499999999998</v>
      </c>
      <c r="D28" s="6">
        <v>30.625500000000002</v>
      </c>
      <c r="E28" s="7">
        <v>58.529600000000002</v>
      </c>
      <c r="F28" s="7">
        <v>43.209399999999995</v>
      </c>
      <c r="G28" s="18">
        <v>1.9499000000000002</v>
      </c>
      <c r="H28" s="17">
        <v>23.4175</v>
      </c>
      <c r="I28" s="7">
        <v>20.523299999999999</v>
      </c>
      <c r="J28" s="7">
        <v>17.901</v>
      </c>
      <c r="K28" s="7">
        <v>18.428000000000001</v>
      </c>
      <c r="L28" s="18">
        <v>1.7424999999999999</v>
      </c>
      <c r="M28" s="19">
        <f t="shared" si="0"/>
        <v>1072.8517000000002</v>
      </c>
      <c r="N28" s="33">
        <v>24</v>
      </c>
      <c r="O28" s="18" t="s">
        <v>48</v>
      </c>
      <c r="P28" s="17">
        <v>50.201000000000001</v>
      </c>
      <c r="Q28" s="7">
        <v>6.0774999999999997</v>
      </c>
      <c r="R28" s="7">
        <v>2.4449999999999998</v>
      </c>
      <c r="S28" s="8">
        <f t="shared" si="1"/>
        <v>58.723500000000001</v>
      </c>
      <c r="T28" s="6">
        <v>18.410999999999998</v>
      </c>
      <c r="U28" s="7">
        <v>25.344999999999999</v>
      </c>
      <c r="V28" s="8">
        <f t="shared" si="2"/>
        <v>43.756</v>
      </c>
      <c r="W28" s="9">
        <f t="shared" si="3"/>
        <v>1175.3312000000001</v>
      </c>
      <c r="X28" s="6">
        <v>40.178597000000003</v>
      </c>
      <c r="Y28" s="7">
        <v>33.83460800000001</v>
      </c>
      <c r="Z28" s="7">
        <v>29.605282000000017</v>
      </c>
      <c r="AA28" s="18">
        <v>35.94927100000001</v>
      </c>
      <c r="AB28" s="36">
        <v>24</v>
      </c>
      <c r="AC28" s="32" t="s">
        <v>48</v>
      </c>
      <c r="AD28" s="59">
        <v>15.225573600000004</v>
      </c>
      <c r="AE28" s="62">
        <v>22.838360400000006</v>
      </c>
      <c r="AF28" s="7">
        <v>10.573315000000004</v>
      </c>
      <c r="AG28" s="7">
        <v>23.261293000000006</v>
      </c>
      <c r="AH28" s="8">
        <f t="shared" si="4"/>
        <v>211.46630000000005</v>
      </c>
      <c r="AI28" s="6">
        <v>0</v>
      </c>
      <c r="AJ28" s="7">
        <v>42.5</v>
      </c>
      <c r="AK28" s="7">
        <v>82.6</v>
      </c>
      <c r="AL28" s="7">
        <v>0.21479999999999996</v>
      </c>
      <c r="AM28" s="7">
        <v>129.25</v>
      </c>
      <c r="AN28" s="7">
        <v>4.2</v>
      </c>
      <c r="AO28" s="8">
        <f t="shared" si="5"/>
        <v>1645.5623000000001</v>
      </c>
    </row>
    <row r="29" spans="1:41">
      <c r="A29" s="26">
        <v>25</v>
      </c>
      <c r="B29" s="27" t="s">
        <v>49</v>
      </c>
      <c r="C29" s="21">
        <v>226.51919999999998</v>
      </c>
      <c r="D29" s="6">
        <v>21.578000000000003</v>
      </c>
      <c r="E29" s="7">
        <v>29.540599999999998</v>
      </c>
      <c r="F29" s="7">
        <v>12.1272</v>
      </c>
      <c r="G29" s="18">
        <v>7.2389999999999999</v>
      </c>
      <c r="H29" s="17">
        <v>7.1804999999999994</v>
      </c>
      <c r="I29" s="7">
        <v>4.5886000000000005</v>
      </c>
      <c r="J29" s="7">
        <v>16.645499999999998</v>
      </c>
      <c r="K29" s="7">
        <v>4.3559999999999999</v>
      </c>
      <c r="L29" s="18">
        <v>2.5792999999999999</v>
      </c>
      <c r="M29" s="19">
        <f t="shared" si="0"/>
        <v>332.35389999999995</v>
      </c>
      <c r="N29" s="33">
        <v>25</v>
      </c>
      <c r="O29" s="18" t="s">
        <v>49</v>
      </c>
      <c r="P29" s="17">
        <v>18.637499999999999</v>
      </c>
      <c r="Q29" s="7">
        <v>4.6937999999999995</v>
      </c>
      <c r="R29" s="7">
        <v>1.2289000000000001</v>
      </c>
      <c r="S29" s="8">
        <f t="shared" si="1"/>
        <v>24.560199999999998</v>
      </c>
      <c r="T29" s="6">
        <v>7.875</v>
      </c>
      <c r="U29" s="7">
        <v>3.31</v>
      </c>
      <c r="V29" s="8">
        <f t="shared" si="2"/>
        <v>11.185</v>
      </c>
      <c r="W29" s="9">
        <f t="shared" si="3"/>
        <v>368.09909999999996</v>
      </c>
      <c r="X29" s="6">
        <v>16.138124999999999</v>
      </c>
      <c r="Y29" s="7">
        <v>13.589999999999998</v>
      </c>
      <c r="Z29" s="7">
        <v>11.891250000000003</v>
      </c>
      <c r="AA29" s="18">
        <v>14.439375</v>
      </c>
      <c r="AB29" s="36">
        <v>25</v>
      </c>
      <c r="AC29" s="32" t="s">
        <v>49</v>
      </c>
      <c r="AD29" s="59">
        <v>6.1154999999999999</v>
      </c>
      <c r="AE29" s="62">
        <v>9.1732500000000012</v>
      </c>
      <c r="AF29" s="7">
        <v>4.2468750000000002</v>
      </c>
      <c r="AG29" s="7">
        <v>9.3431249999999988</v>
      </c>
      <c r="AH29" s="8">
        <f t="shared" si="4"/>
        <v>84.937500000000014</v>
      </c>
      <c r="AI29" s="6">
        <v>0.3</v>
      </c>
      <c r="AJ29" s="7">
        <v>1.875</v>
      </c>
      <c r="AK29" s="7">
        <v>10.8</v>
      </c>
      <c r="AL29" s="7">
        <v>1.482</v>
      </c>
      <c r="AM29" s="7">
        <v>21.1875</v>
      </c>
      <c r="AN29" s="7">
        <v>5.4824999999999999</v>
      </c>
      <c r="AO29" s="8">
        <f t="shared" si="5"/>
        <v>494.16359999999997</v>
      </c>
    </row>
    <row r="30" spans="1:41">
      <c r="A30" s="26">
        <v>26</v>
      </c>
      <c r="B30" s="27" t="s">
        <v>50</v>
      </c>
      <c r="C30" s="21">
        <v>1314.72</v>
      </c>
      <c r="D30" s="6">
        <v>62.134399999999999</v>
      </c>
      <c r="E30" s="7">
        <v>116.9325</v>
      </c>
      <c r="F30" s="7">
        <v>40.428000000000004</v>
      </c>
      <c r="G30" s="18">
        <v>1.9193</v>
      </c>
      <c r="H30" s="17">
        <v>101.75920000000001</v>
      </c>
      <c r="I30" s="7">
        <v>39.840000000000003</v>
      </c>
      <c r="J30" s="7">
        <v>9.2160000000000011</v>
      </c>
      <c r="K30" s="7">
        <v>76.156700000000001</v>
      </c>
      <c r="L30" s="18">
        <v>0.87780000000000002</v>
      </c>
      <c r="M30" s="19">
        <f t="shared" si="0"/>
        <v>1763.9838999999999</v>
      </c>
      <c r="N30" s="33">
        <v>26</v>
      </c>
      <c r="O30" s="18" t="s">
        <v>50</v>
      </c>
      <c r="P30" s="17">
        <v>68.441599999999994</v>
      </c>
      <c r="Q30" s="7">
        <v>9.1458000000000013</v>
      </c>
      <c r="R30" s="7">
        <v>5.8320000000000007</v>
      </c>
      <c r="S30" s="8">
        <f t="shared" si="1"/>
        <v>83.419399999999996</v>
      </c>
      <c r="T30" s="6">
        <v>55.609200000000001</v>
      </c>
      <c r="U30" s="7">
        <v>6.0670000000000002</v>
      </c>
      <c r="V30" s="8">
        <f t="shared" si="2"/>
        <v>61.676200000000001</v>
      </c>
      <c r="W30" s="9">
        <f t="shared" si="3"/>
        <v>1909.0794999999998</v>
      </c>
      <c r="X30" s="6">
        <v>54.974885000000015</v>
      </c>
      <c r="Y30" s="7">
        <v>46.294640000000008</v>
      </c>
      <c r="Z30" s="7">
        <v>40.507810000000021</v>
      </c>
      <c r="AA30" s="18">
        <v>49.18805500000002</v>
      </c>
      <c r="AB30" s="36">
        <v>26</v>
      </c>
      <c r="AC30" s="32" t="s">
        <v>50</v>
      </c>
      <c r="AD30" s="59">
        <v>20.832588000000008</v>
      </c>
      <c r="AE30" s="62">
        <v>31.248882000000012</v>
      </c>
      <c r="AF30" s="7">
        <v>14.467075000000007</v>
      </c>
      <c r="AG30" s="7">
        <v>31.827565000000003</v>
      </c>
      <c r="AH30" s="8">
        <f t="shared" si="4"/>
        <v>289.34150000000011</v>
      </c>
      <c r="AI30" s="6">
        <v>10.199999999999999</v>
      </c>
      <c r="AJ30" s="7">
        <v>193.05</v>
      </c>
      <c r="AK30" s="7">
        <v>310.5</v>
      </c>
      <c r="AL30" s="7">
        <v>0.52070000000000005</v>
      </c>
      <c r="AM30" s="7">
        <v>56.4</v>
      </c>
      <c r="AN30" s="7">
        <v>9.9</v>
      </c>
      <c r="AO30" s="8">
        <f t="shared" si="5"/>
        <v>2778.9917</v>
      </c>
    </row>
    <row r="31" spans="1:41" ht="12.75" customHeight="1">
      <c r="A31" s="26">
        <v>27</v>
      </c>
      <c r="B31" s="27" t="s">
        <v>51</v>
      </c>
      <c r="C31" s="21">
        <v>490.57809999999995</v>
      </c>
      <c r="D31" s="6">
        <v>14.235999999999999</v>
      </c>
      <c r="E31" s="7">
        <v>45.512500000000003</v>
      </c>
      <c r="F31" s="7">
        <v>10.877000000000001</v>
      </c>
      <c r="G31" s="18">
        <v>4.3433999999999999</v>
      </c>
      <c r="H31" s="17">
        <v>12.244400000000001</v>
      </c>
      <c r="I31" s="7">
        <v>29.022500000000001</v>
      </c>
      <c r="J31" s="7">
        <v>10.513599999999999</v>
      </c>
      <c r="K31" s="7">
        <v>14.6868</v>
      </c>
      <c r="L31" s="18">
        <v>3.0855999999999999</v>
      </c>
      <c r="M31" s="19">
        <f t="shared" si="0"/>
        <v>635.09989999999993</v>
      </c>
      <c r="N31" s="33">
        <v>27</v>
      </c>
      <c r="O31" s="18" t="s">
        <v>51</v>
      </c>
      <c r="P31" s="17">
        <v>13.6784</v>
      </c>
      <c r="Q31" s="7">
        <v>4.8054000000000006</v>
      </c>
      <c r="R31" s="7">
        <v>1.7915000000000001</v>
      </c>
      <c r="S31" s="8">
        <f t="shared" si="1"/>
        <v>20.275300000000001</v>
      </c>
      <c r="T31" s="6">
        <v>20.926399999999997</v>
      </c>
      <c r="U31" s="7">
        <v>5.3</v>
      </c>
      <c r="V31" s="8">
        <f t="shared" si="2"/>
        <v>26.226399999999998</v>
      </c>
      <c r="W31" s="9">
        <f t="shared" si="3"/>
        <v>681.60159999999996</v>
      </c>
      <c r="X31" s="6">
        <v>13.108099999999997</v>
      </c>
      <c r="Y31" s="7">
        <v>11.038399999999999</v>
      </c>
      <c r="Z31" s="7">
        <v>9.6586000000000016</v>
      </c>
      <c r="AA31" s="18">
        <v>11.728300000000001</v>
      </c>
      <c r="AB31" s="36">
        <v>27</v>
      </c>
      <c r="AC31" s="32" t="s">
        <v>51</v>
      </c>
      <c r="AD31" s="59">
        <v>4.9672799999999997</v>
      </c>
      <c r="AE31" s="62">
        <v>7.45092</v>
      </c>
      <c r="AF31" s="7">
        <v>3.4495000000000005</v>
      </c>
      <c r="AG31" s="7">
        <v>7.5888999999999989</v>
      </c>
      <c r="AH31" s="8">
        <f t="shared" si="4"/>
        <v>68.989999999999995</v>
      </c>
      <c r="AI31" s="6">
        <v>1.1599999999999999</v>
      </c>
      <c r="AJ31" s="7">
        <v>4.8169000000000004</v>
      </c>
      <c r="AK31" s="7">
        <v>28.368000000000002</v>
      </c>
      <c r="AL31" s="7">
        <v>1.175</v>
      </c>
      <c r="AM31" s="7">
        <v>129.98320000000001</v>
      </c>
      <c r="AN31" s="7">
        <v>1.4866999999999999</v>
      </c>
      <c r="AO31" s="8">
        <f t="shared" si="5"/>
        <v>917.58140000000003</v>
      </c>
    </row>
    <row r="32" spans="1:41">
      <c r="A32" s="26">
        <v>28</v>
      </c>
      <c r="B32" s="27" t="s">
        <v>52</v>
      </c>
      <c r="C32" s="21">
        <v>866.42050000000006</v>
      </c>
      <c r="D32" s="6">
        <v>22.1158</v>
      </c>
      <c r="E32" s="7">
        <v>126.40559999999999</v>
      </c>
      <c r="F32" s="7">
        <v>38.107500000000002</v>
      </c>
      <c r="G32" s="18">
        <v>6.5992999999999995</v>
      </c>
      <c r="H32" s="17">
        <v>25.869199999999999</v>
      </c>
      <c r="I32" s="7">
        <v>35.041499999999999</v>
      </c>
      <c r="J32" s="7">
        <v>89.509</v>
      </c>
      <c r="K32" s="7">
        <v>29.328499999999998</v>
      </c>
      <c r="L32" s="18">
        <v>2.5641000000000003</v>
      </c>
      <c r="M32" s="19">
        <f t="shared" si="0"/>
        <v>1241.9610000000005</v>
      </c>
      <c r="N32" s="33">
        <v>28</v>
      </c>
      <c r="O32" s="18" t="s">
        <v>52</v>
      </c>
      <c r="P32" s="17">
        <v>33.975000000000001</v>
      </c>
      <c r="Q32" s="7">
        <v>17.489000000000001</v>
      </c>
      <c r="R32" s="7">
        <v>6.72</v>
      </c>
      <c r="S32" s="8">
        <f t="shared" si="1"/>
        <v>58.183999999999997</v>
      </c>
      <c r="T32" s="6">
        <v>19.151800000000001</v>
      </c>
      <c r="U32" s="7">
        <v>6.5</v>
      </c>
      <c r="V32" s="8">
        <f t="shared" si="2"/>
        <v>25.651800000000001</v>
      </c>
      <c r="W32" s="9">
        <f t="shared" si="3"/>
        <v>1325.7968000000005</v>
      </c>
      <c r="X32" s="6">
        <v>229.80838200000008</v>
      </c>
      <c r="Y32" s="7">
        <v>193.52284800000001</v>
      </c>
      <c r="Z32" s="7">
        <v>169.33249200000006</v>
      </c>
      <c r="AA32" s="18">
        <v>205.61802600000007</v>
      </c>
      <c r="AB32" s="36">
        <v>28</v>
      </c>
      <c r="AC32" s="32" t="s">
        <v>52</v>
      </c>
      <c r="AD32" s="59">
        <v>87.085281600000016</v>
      </c>
      <c r="AE32" s="62">
        <v>130.62792240000002</v>
      </c>
      <c r="AF32" s="7">
        <v>60.475890000000021</v>
      </c>
      <c r="AG32" s="7">
        <v>133.04695800000002</v>
      </c>
      <c r="AH32" s="8">
        <f t="shared" si="4"/>
        <v>1209.5178000000005</v>
      </c>
      <c r="AI32" s="6">
        <v>1.5</v>
      </c>
      <c r="AJ32" s="7">
        <v>32.512500000000003</v>
      </c>
      <c r="AK32" s="7">
        <v>90.5625</v>
      </c>
      <c r="AL32" s="7">
        <v>1.3775999999999999</v>
      </c>
      <c r="AM32" s="7">
        <v>54.5</v>
      </c>
      <c r="AN32" s="7">
        <v>2.8160000000000003</v>
      </c>
      <c r="AO32" s="8">
        <f t="shared" si="5"/>
        <v>2718.5832000000009</v>
      </c>
    </row>
    <row r="33" spans="1:41">
      <c r="A33" s="26">
        <v>29</v>
      </c>
      <c r="B33" s="27" t="s">
        <v>53</v>
      </c>
      <c r="C33" s="21">
        <v>375.8494</v>
      </c>
      <c r="D33" s="6">
        <v>8.9970999999999997</v>
      </c>
      <c r="E33" s="7">
        <v>65.277600000000007</v>
      </c>
      <c r="F33" s="7">
        <v>7.4232000000000005</v>
      </c>
      <c r="G33" s="18">
        <v>2.2031999999999998</v>
      </c>
      <c r="H33" s="17">
        <v>29.092100000000002</v>
      </c>
      <c r="I33" s="7">
        <v>11.798699999999998</v>
      </c>
      <c r="J33" s="7">
        <v>11.196</v>
      </c>
      <c r="K33" s="7">
        <v>6.1227</v>
      </c>
      <c r="L33" s="18">
        <v>2.8361000000000001</v>
      </c>
      <c r="M33" s="19">
        <f t="shared" si="0"/>
        <v>520.79610000000002</v>
      </c>
      <c r="N33" s="33">
        <v>29</v>
      </c>
      <c r="O33" s="18" t="s">
        <v>53</v>
      </c>
      <c r="P33" s="17">
        <v>7.98</v>
      </c>
      <c r="Q33" s="7">
        <v>4.0125000000000002</v>
      </c>
      <c r="R33" s="7">
        <v>2.1412</v>
      </c>
      <c r="S33" s="8">
        <f t="shared" si="1"/>
        <v>14.133700000000001</v>
      </c>
      <c r="T33" s="6">
        <v>2.8193000000000001</v>
      </c>
      <c r="U33" s="7">
        <v>5.7249999999999996</v>
      </c>
      <c r="V33" s="8">
        <f t="shared" si="2"/>
        <v>8.5442999999999998</v>
      </c>
      <c r="W33" s="9">
        <f t="shared" si="3"/>
        <v>543.47410000000002</v>
      </c>
      <c r="X33" s="6">
        <v>35.124958000000007</v>
      </c>
      <c r="Y33" s="7">
        <v>29.578911999999999</v>
      </c>
      <c r="Z33" s="7">
        <v>25.881548000000002</v>
      </c>
      <c r="AA33" s="18">
        <v>31.427594000000003</v>
      </c>
      <c r="AB33" s="36">
        <v>29</v>
      </c>
      <c r="AC33" s="32" t="s">
        <v>53</v>
      </c>
      <c r="AD33" s="59">
        <v>13.310510400000004</v>
      </c>
      <c r="AE33" s="62">
        <v>19.965765600000001</v>
      </c>
      <c r="AF33" s="7">
        <v>9.2434100000000008</v>
      </c>
      <c r="AG33" s="7">
        <v>20.335501999999998</v>
      </c>
      <c r="AH33" s="8">
        <f t="shared" si="4"/>
        <v>184.8682</v>
      </c>
      <c r="AI33" s="6">
        <v>0.9</v>
      </c>
      <c r="AJ33" s="7">
        <v>5.1425000000000001</v>
      </c>
      <c r="AK33" s="7">
        <v>15.958800000000002</v>
      </c>
      <c r="AL33" s="7">
        <v>1.7930000000000001</v>
      </c>
      <c r="AM33" s="7">
        <v>36.024999999999999</v>
      </c>
      <c r="AN33" s="7">
        <v>2.593</v>
      </c>
      <c r="AO33" s="8">
        <f t="shared" si="5"/>
        <v>790.75459999999998</v>
      </c>
    </row>
    <row r="34" spans="1:41">
      <c r="A34" s="26">
        <v>30</v>
      </c>
      <c r="B34" s="27" t="s">
        <v>54</v>
      </c>
      <c r="C34" s="21">
        <v>1109.1500999999998</v>
      </c>
      <c r="D34" s="6">
        <v>65.170500000000004</v>
      </c>
      <c r="E34" s="7">
        <v>241.69479999999999</v>
      </c>
      <c r="F34" s="7">
        <v>21.907800000000002</v>
      </c>
      <c r="G34" s="18">
        <v>1.8788999999999998</v>
      </c>
      <c r="H34" s="17">
        <v>40.890999999999998</v>
      </c>
      <c r="I34" s="7">
        <v>28.488000000000003</v>
      </c>
      <c r="J34" s="7">
        <v>19.238399999999999</v>
      </c>
      <c r="K34" s="7">
        <v>12.107899999999999</v>
      </c>
      <c r="L34" s="18">
        <v>2.5425</v>
      </c>
      <c r="M34" s="19">
        <f t="shared" si="0"/>
        <v>1543.0698999999997</v>
      </c>
      <c r="N34" s="33">
        <v>30</v>
      </c>
      <c r="O34" s="18" t="s">
        <v>54</v>
      </c>
      <c r="P34" s="17">
        <v>34.799999999999997</v>
      </c>
      <c r="Q34" s="7">
        <v>10.7325</v>
      </c>
      <c r="R34" s="7">
        <v>0.98549999999999993</v>
      </c>
      <c r="S34" s="8">
        <f t="shared" si="1"/>
        <v>46.518000000000001</v>
      </c>
      <c r="T34" s="6">
        <v>23.885000000000002</v>
      </c>
      <c r="U34" s="7">
        <v>11.2125</v>
      </c>
      <c r="V34" s="8">
        <f t="shared" si="2"/>
        <v>35.097500000000004</v>
      </c>
      <c r="W34" s="9">
        <f t="shared" si="3"/>
        <v>1624.6853999999998</v>
      </c>
      <c r="X34" s="6">
        <v>539.5059500000001</v>
      </c>
      <c r="Y34" s="7">
        <v>454.32080000000002</v>
      </c>
      <c r="Z34" s="7">
        <v>397.53070000000019</v>
      </c>
      <c r="AA34" s="18">
        <v>482.71585000000022</v>
      </c>
      <c r="AB34" s="36">
        <v>30</v>
      </c>
      <c r="AC34" s="32" t="s">
        <v>54</v>
      </c>
      <c r="AD34" s="59">
        <v>204.44436000000005</v>
      </c>
      <c r="AE34" s="62">
        <v>306.66654000000011</v>
      </c>
      <c r="AF34" s="7">
        <v>141.97525000000007</v>
      </c>
      <c r="AG34" s="7">
        <v>312.34555000000006</v>
      </c>
      <c r="AH34" s="8">
        <f t="shared" si="4"/>
        <v>2839.505000000001</v>
      </c>
      <c r="AI34" s="6">
        <v>80</v>
      </c>
      <c r="AJ34" s="7">
        <v>22.41</v>
      </c>
      <c r="AK34" s="7">
        <v>170.1</v>
      </c>
      <c r="AL34" s="7">
        <v>0.74639999999999995</v>
      </c>
      <c r="AM34" s="7">
        <v>77.400000000000006</v>
      </c>
      <c r="AN34" s="7">
        <v>6.2020000000000008</v>
      </c>
      <c r="AO34" s="8">
        <f t="shared" si="5"/>
        <v>4821.0488000000005</v>
      </c>
    </row>
    <row r="35" spans="1:41" s="15" customFormat="1" ht="15.75" customHeight="1" thickBot="1">
      <c r="A35" s="67" t="s">
        <v>93</v>
      </c>
      <c r="B35" s="68"/>
      <c r="C35" s="22">
        <f>SUM(C5:C34)</f>
        <v>28085.120699999999</v>
      </c>
      <c r="D35" s="23">
        <f t="shared" ref="D35:AN35" si="6">SUM(D5:D34)</f>
        <v>998.84900000000016</v>
      </c>
      <c r="E35" s="24">
        <f t="shared" si="6"/>
        <v>3045.2386999999999</v>
      </c>
      <c r="F35" s="24">
        <f t="shared" si="6"/>
        <v>1373.0077999999994</v>
      </c>
      <c r="G35" s="11">
        <f t="shared" si="6"/>
        <v>190.32320000000001</v>
      </c>
      <c r="H35" s="25">
        <f t="shared" si="6"/>
        <v>1650.3917999999999</v>
      </c>
      <c r="I35" s="24">
        <f t="shared" si="6"/>
        <v>839.48370000000011</v>
      </c>
      <c r="J35" s="24">
        <f t="shared" si="6"/>
        <v>761.24609999999996</v>
      </c>
      <c r="K35" s="24">
        <f t="shared" si="6"/>
        <v>1140.8743999999999</v>
      </c>
      <c r="L35" s="11">
        <f t="shared" si="6"/>
        <v>183.22449999999992</v>
      </c>
      <c r="M35" s="20">
        <f t="shared" si="0"/>
        <v>38267.75989999999</v>
      </c>
      <c r="N35" s="67" t="s">
        <v>93</v>
      </c>
      <c r="O35" s="68"/>
      <c r="P35" s="25">
        <f t="shared" si="6"/>
        <v>1223.2291999999998</v>
      </c>
      <c r="Q35" s="24">
        <f t="shared" si="6"/>
        <v>345.60860000000008</v>
      </c>
      <c r="R35" s="24">
        <f t="shared" si="6"/>
        <v>147.38490000000002</v>
      </c>
      <c r="S35" s="11">
        <f t="shared" si="1"/>
        <v>1716.2226999999998</v>
      </c>
      <c r="T35" s="23">
        <f t="shared" si="6"/>
        <v>1097.4717000000001</v>
      </c>
      <c r="U35" s="24">
        <f t="shared" si="6"/>
        <v>238.56610000000003</v>
      </c>
      <c r="V35" s="11">
        <f t="shared" si="2"/>
        <v>1336.0378000000001</v>
      </c>
      <c r="W35" s="12">
        <f t="shared" si="3"/>
        <v>41320.020399999987</v>
      </c>
      <c r="X35" s="23">
        <f t="shared" si="6"/>
        <v>3614.0420979999994</v>
      </c>
      <c r="Y35" s="24">
        <f t="shared" si="6"/>
        <v>3043.4038720000008</v>
      </c>
      <c r="Z35" s="24">
        <f t="shared" si="6"/>
        <v>2662.9783880000009</v>
      </c>
      <c r="AA35" s="11">
        <f t="shared" si="6"/>
        <v>3233.6166140000005</v>
      </c>
      <c r="AB35" s="100" t="s">
        <v>93</v>
      </c>
      <c r="AC35" s="101"/>
      <c r="AD35" s="23">
        <f t="shared" si="6"/>
        <v>1369.5317424000004</v>
      </c>
      <c r="AE35" s="24">
        <f t="shared" si="6"/>
        <v>2054.2976136000002</v>
      </c>
      <c r="AF35" s="24">
        <f t="shared" si="6"/>
        <v>951.06371000000036</v>
      </c>
      <c r="AG35" s="24">
        <f t="shared" si="6"/>
        <v>2092.340162</v>
      </c>
      <c r="AH35" s="11">
        <f t="shared" si="4"/>
        <v>19021.274200000003</v>
      </c>
      <c r="AI35" s="23">
        <f t="shared" si="6"/>
        <v>433.82250000000005</v>
      </c>
      <c r="AJ35" s="24">
        <f t="shared" si="6"/>
        <v>1206.3183000000001</v>
      </c>
      <c r="AK35" s="24">
        <f t="shared" si="6"/>
        <v>4826.9878000000017</v>
      </c>
      <c r="AL35" s="24">
        <f t="shared" si="6"/>
        <v>128.33690000000001</v>
      </c>
      <c r="AM35" s="24">
        <f t="shared" si="6"/>
        <v>8352.8373999999985</v>
      </c>
      <c r="AN35" s="24">
        <f t="shared" si="6"/>
        <v>322.37169999999998</v>
      </c>
      <c r="AO35" s="11">
        <f t="shared" si="5"/>
        <v>75611.969199999992</v>
      </c>
    </row>
    <row r="36" spans="1:41" s="40" customFormat="1">
      <c r="A36" s="97" t="s">
        <v>106</v>
      </c>
      <c r="B36" s="9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  <c r="N36" s="97" t="s">
        <v>106</v>
      </c>
      <c r="O36" s="97"/>
      <c r="P36" s="37"/>
      <c r="Q36" s="37"/>
      <c r="R36" s="37"/>
      <c r="S36" s="38"/>
      <c r="T36" s="37"/>
      <c r="U36" s="37"/>
      <c r="V36" s="38"/>
      <c r="W36" s="38"/>
      <c r="X36" s="37"/>
      <c r="Y36" s="37"/>
      <c r="Z36" s="37"/>
      <c r="AA36" s="37"/>
      <c r="AB36" s="97" t="s">
        <v>106</v>
      </c>
      <c r="AC36" s="97"/>
      <c r="AD36" s="37"/>
      <c r="AE36" s="37"/>
      <c r="AF36" s="37"/>
      <c r="AG36" s="37"/>
      <c r="AH36" s="38"/>
      <c r="AI36" s="37"/>
      <c r="AJ36" s="37"/>
      <c r="AK36" s="37"/>
      <c r="AL36" s="37"/>
      <c r="AM36" s="37"/>
      <c r="AN36" s="37"/>
      <c r="AO36" s="39"/>
    </row>
  </sheetData>
  <mergeCells count="34">
    <mergeCell ref="A36:B36"/>
    <mergeCell ref="N36:O36"/>
    <mergeCell ref="AB36:AC36"/>
    <mergeCell ref="AN3:AN4"/>
    <mergeCell ref="P3:S3"/>
    <mergeCell ref="T3:V3"/>
    <mergeCell ref="W3:W4"/>
    <mergeCell ref="AI3:AI4"/>
    <mergeCell ref="AB35:AC35"/>
    <mergeCell ref="N35:O35"/>
    <mergeCell ref="AM1:AO1"/>
    <mergeCell ref="N2:AA2"/>
    <mergeCell ref="AB2:AO2"/>
    <mergeCell ref="AO3:AO4"/>
    <mergeCell ref="A3:A4"/>
    <mergeCell ref="B3:B4"/>
    <mergeCell ref="X3:AA3"/>
    <mergeCell ref="AD3:AH3"/>
    <mergeCell ref="N3:N4"/>
    <mergeCell ref="O3:O4"/>
    <mergeCell ref="AB3:AB4"/>
    <mergeCell ref="AC3:AC4"/>
    <mergeCell ref="AJ3:AJ4"/>
    <mergeCell ref="AK3:AK4"/>
    <mergeCell ref="AL3:AL4"/>
    <mergeCell ref="AM3:AM4"/>
    <mergeCell ref="A2:M2"/>
    <mergeCell ref="L1:M1"/>
    <mergeCell ref="Y1:AA1"/>
    <mergeCell ref="A35:B35"/>
    <mergeCell ref="C3:C4"/>
    <mergeCell ref="D3:G3"/>
    <mergeCell ref="H3:L3"/>
    <mergeCell ref="M3:M4"/>
  </mergeCells>
  <printOptions horizontalCentered="1" verticalCentered="1"/>
  <pageMargins left="0.2" right="0.2" top="0.25" bottom="0.25" header="0.3" footer="0.3"/>
  <pageSetup paperSize="9" orientation="landscape" verticalDpi="0" r:id="rId1"/>
  <colBreaks count="2" manualBreakCount="2">
    <brk id="13" max="1048575" man="1"/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53"/>
  <sheetViews>
    <sheetView tabSelected="1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N56" sqref="AN56"/>
    </sheetView>
  </sheetViews>
  <sheetFormatPr defaultRowHeight="12.75"/>
  <cols>
    <col min="1" max="1" width="3" style="10" bestFit="1" customWidth="1"/>
    <col min="2" max="2" width="24.28515625" style="10" bestFit="1" customWidth="1"/>
    <col min="3" max="3" width="10.28515625" style="13" bestFit="1" customWidth="1"/>
    <col min="4" max="4" width="10.5703125" style="13" customWidth="1"/>
    <col min="5" max="5" width="9.140625" style="13" bestFit="1" customWidth="1"/>
    <col min="6" max="6" width="12.28515625" style="13" customWidth="1"/>
    <col min="7" max="7" width="8.7109375" style="13" bestFit="1" customWidth="1"/>
    <col min="8" max="8" width="8.5703125" style="13" bestFit="1" customWidth="1"/>
    <col min="9" max="9" width="7.85546875" style="13" bestFit="1" customWidth="1"/>
    <col min="10" max="10" width="8.85546875" style="13" bestFit="1" customWidth="1"/>
    <col min="11" max="11" width="8.5703125" style="13" customWidth="1"/>
    <col min="12" max="12" width="7.28515625" style="13" bestFit="1" customWidth="1"/>
    <col min="13" max="13" width="13.7109375" style="14" customWidth="1"/>
    <col min="14" max="14" width="3" style="14" bestFit="1" customWidth="1"/>
    <col min="15" max="15" width="24.28515625" style="14" bestFit="1" customWidth="1"/>
    <col min="16" max="16" width="9.85546875" style="13" bestFit="1" customWidth="1"/>
    <col min="17" max="17" width="13.28515625" style="13" bestFit="1" customWidth="1"/>
    <col min="18" max="18" width="7.28515625" style="13" bestFit="1" customWidth="1"/>
    <col min="19" max="19" width="8.5703125" style="14" bestFit="1" customWidth="1"/>
    <col min="20" max="20" width="8.85546875" style="13" bestFit="1" customWidth="1"/>
    <col min="21" max="21" width="7.28515625" style="13" bestFit="1" customWidth="1"/>
    <col min="22" max="22" width="9.7109375" style="14" customWidth="1"/>
    <col min="23" max="23" width="10.28515625" style="14" bestFit="1" customWidth="1"/>
    <col min="24" max="27" width="9" style="13" customWidth="1"/>
    <col min="28" max="28" width="3" style="35" bestFit="1" customWidth="1"/>
    <col min="29" max="29" width="24.28515625" style="13" bestFit="1" customWidth="1"/>
    <col min="30" max="31" width="8.85546875" style="13" bestFit="1" customWidth="1"/>
    <col min="32" max="32" width="10.42578125" style="13" bestFit="1" customWidth="1"/>
    <col min="33" max="33" width="8.5703125" style="13" bestFit="1" customWidth="1"/>
    <col min="34" max="34" width="9.7109375" style="14" bestFit="1" customWidth="1"/>
    <col min="35" max="35" width="8.28515625" style="13" customWidth="1"/>
    <col min="36" max="36" width="10" style="13" customWidth="1"/>
    <col min="37" max="37" width="8.5703125" style="13" bestFit="1" customWidth="1"/>
    <col min="38" max="38" width="11" style="13" customWidth="1"/>
    <col min="39" max="39" width="8.5703125" style="13" bestFit="1" customWidth="1"/>
    <col min="40" max="40" width="8" style="13" customWidth="1"/>
    <col min="41" max="41" width="9.7109375" style="15" bestFit="1" customWidth="1"/>
    <col min="42" max="16384" width="9.140625" style="10"/>
  </cols>
  <sheetData>
    <row r="1" spans="1:41" s="28" customFormat="1" ht="15.75" thickBot="1">
      <c r="C1" s="31"/>
      <c r="D1" s="31"/>
      <c r="E1" s="31"/>
      <c r="F1" s="31"/>
      <c r="G1" s="31"/>
      <c r="H1" s="31"/>
      <c r="I1" s="31"/>
      <c r="J1" s="31"/>
      <c r="K1" s="31"/>
      <c r="L1" s="66"/>
      <c r="M1" s="66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66"/>
      <c r="Z1" s="66"/>
      <c r="AA1" s="66"/>
      <c r="AB1" s="34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66"/>
      <c r="AN1" s="66"/>
      <c r="AO1" s="66"/>
    </row>
    <row r="2" spans="1:41" s="29" customFormat="1" ht="48.75" customHeight="1" thickBot="1">
      <c r="A2" s="102" t="s">
        <v>113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5" t="str">
        <f>A2</f>
        <v>BANK WISE TARGET UNDER ANNUAL CREDIT PLAN FOR PRIORITY SECTOR ADVANCES FOR FINANCIAL YEAR 2019-20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7"/>
      <c r="AB2" s="105" t="str">
        <f>N2</f>
        <v>BANK WISE TARGET UNDER ANNUAL CREDIT PLAN FOR PRIORITY SECTOR ADVANCES FOR FINANCIAL YEAR 2019-20</v>
      </c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7"/>
    </row>
    <row r="3" spans="1:41" s="1" customFormat="1" ht="15" customHeight="1">
      <c r="A3" s="82" t="s">
        <v>92</v>
      </c>
      <c r="B3" s="80" t="s">
        <v>94</v>
      </c>
      <c r="C3" s="98" t="s">
        <v>0</v>
      </c>
      <c r="D3" s="71" t="s">
        <v>100</v>
      </c>
      <c r="E3" s="72"/>
      <c r="F3" s="72"/>
      <c r="G3" s="73"/>
      <c r="H3" s="71" t="s">
        <v>101</v>
      </c>
      <c r="I3" s="72"/>
      <c r="J3" s="72"/>
      <c r="K3" s="72"/>
      <c r="L3" s="73"/>
      <c r="M3" s="98" t="s">
        <v>95</v>
      </c>
      <c r="N3" s="87" t="str">
        <f>A3</f>
        <v>Sl</v>
      </c>
      <c r="O3" s="89" t="str">
        <f>B3</f>
        <v>DISTRICTS</v>
      </c>
      <c r="P3" s="71" t="s">
        <v>102</v>
      </c>
      <c r="Q3" s="72"/>
      <c r="R3" s="72"/>
      <c r="S3" s="73"/>
      <c r="T3" s="71" t="s">
        <v>103</v>
      </c>
      <c r="U3" s="72"/>
      <c r="V3" s="73"/>
      <c r="W3" s="98" t="s">
        <v>98</v>
      </c>
      <c r="X3" s="71" t="s">
        <v>104</v>
      </c>
      <c r="Y3" s="72"/>
      <c r="Z3" s="72"/>
      <c r="AA3" s="73"/>
      <c r="AB3" s="108" t="s">
        <v>92</v>
      </c>
      <c r="AC3" s="89" t="s">
        <v>94</v>
      </c>
      <c r="AD3" s="71" t="str">
        <f>X3</f>
        <v>Micro, Small &amp; Medium Enterprises</v>
      </c>
      <c r="AE3" s="72"/>
      <c r="AF3" s="72"/>
      <c r="AG3" s="72"/>
      <c r="AH3" s="73"/>
      <c r="AI3" s="87" t="s">
        <v>20</v>
      </c>
      <c r="AJ3" s="95" t="s">
        <v>21</v>
      </c>
      <c r="AK3" s="95" t="s">
        <v>22</v>
      </c>
      <c r="AL3" s="95" t="s">
        <v>23</v>
      </c>
      <c r="AM3" s="95" t="s">
        <v>5</v>
      </c>
      <c r="AN3" s="95" t="s">
        <v>24</v>
      </c>
      <c r="AO3" s="80" t="s">
        <v>93</v>
      </c>
    </row>
    <row r="4" spans="1:41" s="1" customFormat="1" ht="75.75" customHeight="1">
      <c r="A4" s="83"/>
      <c r="B4" s="81"/>
      <c r="C4" s="99"/>
      <c r="D4" s="3" t="s">
        <v>6</v>
      </c>
      <c r="E4" s="5" t="s">
        <v>7</v>
      </c>
      <c r="F4" s="5" t="s">
        <v>105</v>
      </c>
      <c r="G4" s="4" t="s">
        <v>8</v>
      </c>
      <c r="H4" s="3" t="s">
        <v>1</v>
      </c>
      <c r="I4" s="5" t="s">
        <v>2</v>
      </c>
      <c r="J4" s="5" t="s">
        <v>111</v>
      </c>
      <c r="K4" s="5" t="s">
        <v>4</v>
      </c>
      <c r="L4" s="4" t="s">
        <v>5</v>
      </c>
      <c r="M4" s="99"/>
      <c r="N4" s="88"/>
      <c r="O4" s="90"/>
      <c r="P4" s="3" t="s">
        <v>9</v>
      </c>
      <c r="Q4" s="5" t="s">
        <v>10</v>
      </c>
      <c r="R4" s="5" t="s">
        <v>5</v>
      </c>
      <c r="S4" s="4" t="s">
        <v>96</v>
      </c>
      <c r="T4" s="3" t="s">
        <v>11</v>
      </c>
      <c r="U4" s="5" t="s">
        <v>5</v>
      </c>
      <c r="V4" s="4" t="s">
        <v>97</v>
      </c>
      <c r="W4" s="99"/>
      <c r="X4" s="3" t="s">
        <v>12</v>
      </c>
      <c r="Y4" s="5" t="s">
        <v>13</v>
      </c>
      <c r="Z4" s="5" t="s">
        <v>14</v>
      </c>
      <c r="AA4" s="4" t="s">
        <v>15</v>
      </c>
      <c r="AB4" s="109"/>
      <c r="AC4" s="90"/>
      <c r="AD4" s="3" t="s">
        <v>16</v>
      </c>
      <c r="AE4" s="5" t="s">
        <v>17</v>
      </c>
      <c r="AF4" s="5" t="s">
        <v>18</v>
      </c>
      <c r="AG4" s="5" t="s">
        <v>19</v>
      </c>
      <c r="AH4" s="4" t="s">
        <v>99</v>
      </c>
      <c r="AI4" s="88"/>
      <c r="AJ4" s="96"/>
      <c r="AK4" s="96"/>
      <c r="AL4" s="96"/>
      <c r="AM4" s="96"/>
      <c r="AN4" s="96"/>
      <c r="AO4" s="81"/>
    </row>
    <row r="5" spans="1:41" ht="21.95" customHeight="1">
      <c r="A5" s="26">
        <v>1</v>
      </c>
      <c r="B5" s="27" t="s">
        <v>55</v>
      </c>
      <c r="C5" s="45">
        <v>236.32784182790039</v>
      </c>
      <c r="D5" s="48">
        <v>11.749149087846622</v>
      </c>
      <c r="E5" s="41">
        <v>40.03966117328364</v>
      </c>
      <c r="F5" s="41">
        <v>16.31201004557035</v>
      </c>
      <c r="G5" s="49">
        <v>2.2597389893422952</v>
      </c>
      <c r="H5" s="48">
        <v>26.375459425105223</v>
      </c>
      <c r="I5" s="41">
        <v>11.403373493739949</v>
      </c>
      <c r="J5" s="41">
        <v>8.16006804238142</v>
      </c>
      <c r="K5" s="41">
        <v>19.762020125858914</v>
      </c>
      <c r="L5" s="49">
        <v>2.7734109826720781</v>
      </c>
      <c r="M5" s="46">
        <f>SUM(C5:L5)</f>
        <v>375.16273319370083</v>
      </c>
      <c r="N5" s="26">
        <v>1</v>
      </c>
      <c r="O5" s="27" t="s">
        <v>55</v>
      </c>
      <c r="P5" s="48">
        <v>17.904289058574427</v>
      </c>
      <c r="Q5" s="41">
        <v>4.3777743720859119</v>
      </c>
      <c r="R5" s="41">
        <v>2.1870785332586076</v>
      </c>
      <c r="S5" s="51">
        <f>R5+Q5+P5</f>
        <v>24.469141963918947</v>
      </c>
      <c r="T5" s="48">
        <v>16.120316548739485</v>
      </c>
      <c r="U5" s="41">
        <v>3.0778406004305991</v>
      </c>
      <c r="V5" s="51">
        <f>U5+T5</f>
        <v>19.198157149170083</v>
      </c>
      <c r="W5" s="46">
        <f>V5+S5+M5</f>
        <v>418.83003230678986</v>
      </c>
      <c r="X5" s="48">
        <v>53.097012089440199</v>
      </c>
      <c r="Y5" s="41">
        <v>44.713273338475958</v>
      </c>
      <c r="Z5" s="41">
        <v>39.124114171166489</v>
      </c>
      <c r="AA5" s="49">
        <v>47.507852922130702</v>
      </c>
      <c r="AB5" s="26">
        <v>1</v>
      </c>
      <c r="AC5" s="27" t="s">
        <v>55</v>
      </c>
      <c r="AD5" s="61">
        <v>20.120973002314187</v>
      </c>
      <c r="AE5" s="60">
        <v>30.18145950347127</v>
      </c>
      <c r="AF5" s="41">
        <v>13.972897918273738</v>
      </c>
      <c r="AG5" s="41">
        <v>30.740375420202223</v>
      </c>
      <c r="AH5" s="51">
        <f>AG5+AF5+AE5+AD5+AA5+Z5+Y5+X5</f>
        <v>279.45795836547472</v>
      </c>
      <c r="AI5" s="48">
        <v>6.6069903860820896</v>
      </c>
      <c r="AJ5" s="41">
        <v>22.601690382410847</v>
      </c>
      <c r="AK5" s="41">
        <v>93.157720911666814</v>
      </c>
      <c r="AL5" s="41">
        <v>2.1610904249701659</v>
      </c>
      <c r="AM5" s="41">
        <v>154.15462370800483</v>
      </c>
      <c r="AN5" s="41">
        <v>4.3856682715049766</v>
      </c>
      <c r="AO5" s="51">
        <f>AN5+AM5+AL5+AK5+AJ5+AI5+AH5+W5</f>
        <v>981.35577475690434</v>
      </c>
    </row>
    <row r="6" spans="1:41" ht="21.95" customHeight="1">
      <c r="A6" s="26">
        <v>2</v>
      </c>
      <c r="B6" s="27" t="s">
        <v>56</v>
      </c>
      <c r="C6" s="45">
        <v>456.10780130902094</v>
      </c>
      <c r="D6" s="48">
        <v>23.35046756377254</v>
      </c>
      <c r="E6" s="41">
        <v>78.204290740981676</v>
      </c>
      <c r="F6" s="41">
        <v>35.064949166080659</v>
      </c>
      <c r="G6" s="49">
        <v>6.057537181734185</v>
      </c>
      <c r="H6" s="48">
        <v>49.052058852315433</v>
      </c>
      <c r="I6" s="41">
        <v>29.877531897316466</v>
      </c>
      <c r="J6" s="41">
        <v>28.098994927478266</v>
      </c>
      <c r="K6" s="41">
        <v>25.730257253450812</v>
      </c>
      <c r="L6" s="49">
        <v>3.7772915016585564</v>
      </c>
      <c r="M6" s="46">
        <f t="shared" ref="M6:M52" si="0">SUM(C6:L6)</f>
        <v>735.32118039380953</v>
      </c>
      <c r="N6" s="26">
        <v>2</v>
      </c>
      <c r="O6" s="27" t="s">
        <v>56</v>
      </c>
      <c r="P6" s="48">
        <v>41.282408847815731</v>
      </c>
      <c r="Q6" s="41">
        <v>7.7392904613281353</v>
      </c>
      <c r="R6" s="41">
        <v>3.798835765084283</v>
      </c>
      <c r="S6" s="51">
        <f t="shared" ref="S6:S52" si="1">R6+Q6+P6</f>
        <v>52.820535074228147</v>
      </c>
      <c r="T6" s="48">
        <v>37.789784965250597</v>
      </c>
      <c r="U6" s="41">
        <v>5.7452675452709556</v>
      </c>
      <c r="V6" s="51">
        <f t="shared" ref="V6:V52" si="2">U6+T6</f>
        <v>43.535052510521552</v>
      </c>
      <c r="W6" s="46">
        <f t="shared" ref="W6:W52" si="3">V6+S6+M6</f>
        <v>831.67676797855927</v>
      </c>
      <c r="X6" s="48">
        <v>122.92234508760906</v>
      </c>
      <c r="Y6" s="41">
        <v>103.51355375798659</v>
      </c>
      <c r="Z6" s="41">
        <v>90.574359538238312</v>
      </c>
      <c r="AA6" s="49">
        <v>109.98315086786083</v>
      </c>
      <c r="AB6" s="26">
        <v>2</v>
      </c>
      <c r="AC6" s="27" t="s">
        <v>56</v>
      </c>
      <c r="AD6" s="61">
        <v>46.581099191093983</v>
      </c>
      <c r="AE6" s="60">
        <v>69.871648786640975</v>
      </c>
      <c r="AF6" s="41">
        <v>32.347985549370819</v>
      </c>
      <c r="AG6" s="41">
        <v>71.165568208615809</v>
      </c>
      <c r="AH6" s="51">
        <f t="shared" ref="AH6:AH52" si="4">AG6+AF6+AE6+AD6+AA6+Z6+Y6+X6</f>
        <v>646.95971098741643</v>
      </c>
      <c r="AI6" s="48">
        <v>7.7609257922142607</v>
      </c>
      <c r="AJ6" s="41">
        <v>35.525967387655648</v>
      </c>
      <c r="AK6" s="41">
        <v>163.62048817820775</v>
      </c>
      <c r="AL6" s="41">
        <v>3.1410162159516477</v>
      </c>
      <c r="AM6" s="41">
        <v>278.29432093265331</v>
      </c>
      <c r="AN6" s="41">
        <v>7.958636423499696</v>
      </c>
      <c r="AO6" s="51">
        <f t="shared" ref="AO6:AO51" si="5">AN6+AM6+AL6+AK6+AJ6+AI6+AH6+W6</f>
        <v>1974.9378338961583</v>
      </c>
    </row>
    <row r="7" spans="1:41" ht="21.95" customHeight="1">
      <c r="A7" s="26">
        <v>3</v>
      </c>
      <c r="B7" s="27" t="s">
        <v>57</v>
      </c>
      <c r="C7" s="45">
        <v>570.97377544965275</v>
      </c>
      <c r="D7" s="48">
        <v>34.144092425380393</v>
      </c>
      <c r="E7" s="41">
        <v>91.596287582372057</v>
      </c>
      <c r="F7" s="41">
        <v>41.378698631349316</v>
      </c>
      <c r="G7" s="49">
        <v>4.0657439892787606</v>
      </c>
      <c r="H7" s="48">
        <v>57.375281481504729</v>
      </c>
      <c r="I7" s="41">
        <v>27.571203909511052</v>
      </c>
      <c r="J7" s="41">
        <v>22.655365085345483</v>
      </c>
      <c r="K7" s="41">
        <v>41.49065280716907</v>
      </c>
      <c r="L7" s="49">
        <v>4.5250042783787814</v>
      </c>
      <c r="M7" s="46">
        <f t="shared" si="0"/>
        <v>895.77610563994244</v>
      </c>
      <c r="N7" s="26">
        <v>3</v>
      </c>
      <c r="O7" s="27" t="s">
        <v>57</v>
      </c>
      <c r="P7" s="48">
        <v>43.023512845531187</v>
      </c>
      <c r="Q7" s="41">
        <v>10.739138994248234</v>
      </c>
      <c r="R7" s="41">
        <v>4.7028264767529713</v>
      </c>
      <c r="S7" s="51">
        <f t="shared" si="1"/>
        <v>58.465478316532391</v>
      </c>
      <c r="T7" s="48">
        <v>35.912186730185532</v>
      </c>
      <c r="U7" s="41">
        <v>8.7089081369273558</v>
      </c>
      <c r="V7" s="51">
        <f t="shared" si="2"/>
        <v>44.621094867112888</v>
      </c>
      <c r="W7" s="46">
        <f t="shared" si="3"/>
        <v>998.86267882358766</v>
      </c>
      <c r="X7" s="48">
        <v>122.18285697072574</v>
      </c>
      <c r="Y7" s="41">
        <v>102.89082692271637</v>
      </c>
      <c r="Z7" s="41">
        <v>90.029473557376875</v>
      </c>
      <c r="AA7" s="49">
        <v>109.32150360538621</v>
      </c>
      <c r="AB7" s="26">
        <v>3</v>
      </c>
      <c r="AC7" s="27" t="s">
        <v>57</v>
      </c>
      <c r="AD7" s="61">
        <v>46.30087211522239</v>
      </c>
      <c r="AE7" s="60">
        <v>69.451308172833564</v>
      </c>
      <c r="AF7" s="41">
        <v>32.15338341334887</v>
      </c>
      <c r="AG7" s="41">
        <v>70.737443509367509</v>
      </c>
      <c r="AH7" s="51">
        <f t="shared" si="4"/>
        <v>643.06766826697765</v>
      </c>
      <c r="AI7" s="48">
        <v>18.284382934171752</v>
      </c>
      <c r="AJ7" s="41">
        <v>67.607234871100985</v>
      </c>
      <c r="AK7" s="41">
        <v>178.90199086655829</v>
      </c>
      <c r="AL7" s="41">
        <v>3.4454004477627755</v>
      </c>
      <c r="AM7" s="41">
        <v>186.59112653785792</v>
      </c>
      <c r="AN7" s="41">
        <v>12.193120481696788</v>
      </c>
      <c r="AO7" s="51">
        <f t="shared" si="5"/>
        <v>2108.9536032297137</v>
      </c>
    </row>
    <row r="8" spans="1:41" ht="21.95" customHeight="1">
      <c r="A8" s="26">
        <v>4</v>
      </c>
      <c r="B8" s="27" t="s">
        <v>58</v>
      </c>
      <c r="C8" s="45">
        <v>894.84402532911906</v>
      </c>
      <c r="D8" s="48">
        <v>56.907350484043455</v>
      </c>
      <c r="E8" s="41">
        <v>127.06649499177689</v>
      </c>
      <c r="F8" s="41">
        <v>72.525748108872847</v>
      </c>
      <c r="G8" s="49">
        <v>12.509061137472615</v>
      </c>
      <c r="H8" s="48">
        <v>77.271914321800537</v>
      </c>
      <c r="I8" s="41">
        <v>39.158643580578236</v>
      </c>
      <c r="J8" s="41">
        <v>40.002404297958329</v>
      </c>
      <c r="K8" s="41">
        <v>50.258692423723694</v>
      </c>
      <c r="L8" s="49">
        <v>10.249095945528973</v>
      </c>
      <c r="M8" s="46">
        <f t="shared" si="0"/>
        <v>1380.7934306208747</v>
      </c>
      <c r="N8" s="26">
        <v>4</v>
      </c>
      <c r="O8" s="27" t="s">
        <v>58</v>
      </c>
      <c r="P8" s="48">
        <v>70.329413354247649</v>
      </c>
      <c r="Q8" s="41">
        <v>18.341196716888565</v>
      </c>
      <c r="R8" s="41">
        <v>8.0759722719696665</v>
      </c>
      <c r="S8" s="51">
        <f t="shared" si="1"/>
        <v>96.746582343105871</v>
      </c>
      <c r="T8" s="48">
        <v>59.376287274575517</v>
      </c>
      <c r="U8" s="41">
        <v>18.337885886971755</v>
      </c>
      <c r="V8" s="51">
        <f t="shared" si="2"/>
        <v>77.714173161547279</v>
      </c>
      <c r="W8" s="46">
        <f t="shared" si="3"/>
        <v>1555.2541861255279</v>
      </c>
      <c r="X8" s="48">
        <v>197.54033409330853</v>
      </c>
      <c r="Y8" s="41">
        <v>166.34975502594403</v>
      </c>
      <c r="Z8" s="41">
        <v>145.55603564770107</v>
      </c>
      <c r="AA8" s="49">
        <v>176.74661471506559</v>
      </c>
      <c r="AB8" s="26">
        <v>4</v>
      </c>
      <c r="AC8" s="27" t="s">
        <v>58</v>
      </c>
      <c r="AD8" s="61">
        <v>74.857389761674824</v>
      </c>
      <c r="AE8" s="60">
        <v>112.28608464251224</v>
      </c>
      <c r="AF8" s="41">
        <v>51.984298445607507</v>
      </c>
      <c r="AG8" s="41">
        <v>114.3654565803365</v>
      </c>
      <c r="AH8" s="51">
        <f t="shared" si="4"/>
        <v>1039.6859689121502</v>
      </c>
      <c r="AI8" s="48">
        <v>60.598203619877204</v>
      </c>
      <c r="AJ8" s="41">
        <v>76.609252048309685</v>
      </c>
      <c r="AK8" s="41">
        <v>219.40968677201769</v>
      </c>
      <c r="AL8" s="41">
        <v>10.497021424258083</v>
      </c>
      <c r="AM8" s="41">
        <v>337.04351885418623</v>
      </c>
      <c r="AN8" s="41">
        <v>14.114711916805284</v>
      </c>
      <c r="AO8" s="51">
        <f t="shared" si="5"/>
        <v>3313.2125496731323</v>
      </c>
    </row>
    <row r="9" spans="1:41" ht="21.95" customHeight="1">
      <c r="A9" s="26">
        <v>5</v>
      </c>
      <c r="B9" s="27" t="s">
        <v>59</v>
      </c>
      <c r="C9" s="45">
        <v>6.4721085469581476</v>
      </c>
      <c r="D9" s="48">
        <v>0.29980620690541937</v>
      </c>
      <c r="E9" s="41">
        <v>1.0416518350433284</v>
      </c>
      <c r="F9" s="41">
        <v>0.43109880177244797</v>
      </c>
      <c r="G9" s="49">
        <v>2.7237557503302728E-2</v>
      </c>
      <c r="H9" s="48">
        <v>0.7189903373391392</v>
      </c>
      <c r="I9" s="41">
        <v>0.38295079485725092</v>
      </c>
      <c r="J9" s="41">
        <v>0.24520571663413418</v>
      </c>
      <c r="K9" s="41">
        <v>0.41077574562206448</v>
      </c>
      <c r="L9" s="49">
        <v>0.19518630244317872</v>
      </c>
      <c r="M9" s="46">
        <f t="shared" si="0"/>
        <v>10.225011845078416</v>
      </c>
      <c r="N9" s="26">
        <v>5</v>
      </c>
      <c r="O9" s="27" t="s">
        <v>59</v>
      </c>
      <c r="P9" s="48">
        <v>0.5959407825243207</v>
      </c>
      <c r="Q9" s="41">
        <v>7.1877258808250633E-2</v>
      </c>
      <c r="R9" s="41">
        <v>5.1294900777738107E-2</v>
      </c>
      <c r="S9" s="51">
        <f t="shared" si="1"/>
        <v>0.71911294211030941</v>
      </c>
      <c r="T9" s="48">
        <v>0.76339250040184015</v>
      </c>
      <c r="U9" s="41">
        <v>5.2348748245201006E-2</v>
      </c>
      <c r="V9" s="51">
        <f t="shared" si="2"/>
        <v>0.81574124864704112</v>
      </c>
      <c r="W9" s="46">
        <f t="shared" si="3"/>
        <v>11.759866035835767</v>
      </c>
      <c r="X9" s="48">
        <v>2.7988419507319651</v>
      </c>
      <c r="Y9" s="41">
        <v>2.3569195374584968</v>
      </c>
      <c r="Z9" s="41">
        <v>2.0623045952761858</v>
      </c>
      <c r="AA9" s="49">
        <v>2.5042270085496541</v>
      </c>
      <c r="AB9" s="26">
        <v>5</v>
      </c>
      <c r="AC9" s="27" t="s">
        <v>59</v>
      </c>
      <c r="AD9" s="61">
        <v>1.0606137918563239</v>
      </c>
      <c r="AE9" s="60">
        <v>1.5909206877844861</v>
      </c>
      <c r="AF9" s="41">
        <v>0.73653735545578047</v>
      </c>
      <c r="AG9" s="41">
        <v>1.6203821820027167</v>
      </c>
      <c r="AH9" s="51">
        <f t="shared" si="4"/>
        <v>14.73074710911561</v>
      </c>
      <c r="AI9" s="48">
        <v>0.17868173151899022</v>
      </c>
      <c r="AJ9" s="41">
        <v>0.84865625206744144</v>
      </c>
      <c r="AK9" s="41">
        <v>4.6897183389495405</v>
      </c>
      <c r="AL9" s="41">
        <v>1.6531949450027193E-2</v>
      </c>
      <c r="AM9" s="41">
        <v>6.1723881665408165</v>
      </c>
      <c r="AN9" s="41">
        <v>5.6968483010177227E-2</v>
      </c>
      <c r="AO9" s="51">
        <f t="shared" si="5"/>
        <v>38.45355806648837</v>
      </c>
    </row>
    <row r="10" spans="1:41" ht="21.95" customHeight="1">
      <c r="A10" s="26">
        <v>6</v>
      </c>
      <c r="B10" s="27" t="s">
        <v>60</v>
      </c>
      <c r="C10" s="45">
        <v>316.36941650634952</v>
      </c>
      <c r="D10" s="48">
        <v>19.149691426710049</v>
      </c>
      <c r="E10" s="41">
        <v>58.651110338163079</v>
      </c>
      <c r="F10" s="41">
        <v>26.933885303059277</v>
      </c>
      <c r="G10" s="49">
        <v>3.6468573516024843</v>
      </c>
      <c r="H10" s="48">
        <v>34.147365002247042</v>
      </c>
      <c r="I10" s="41">
        <v>18.345414028497142</v>
      </c>
      <c r="J10" s="41">
        <v>19.517289197972929</v>
      </c>
      <c r="K10" s="41">
        <v>22.856407259349684</v>
      </c>
      <c r="L10" s="49">
        <v>5.4930479227529592</v>
      </c>
      <c r="M10" s="46">
        <f t="shared" si="0"/>
        <v>525.11048433670419</v>
      </c>
      <c r="N10" s="26">
        <v>6</v>
      </c>
      <c r="O10" s="27" t="s">
        <v>60</v>
      </c>
      <c r="P10" s="48">
        <v>24.789756082194746</v>
      </c>
      <c r="Q10" s="41">
        <v>6.5959147430926031</v>
      </c>
      <c r="R10" s="41">
        <v>3.2521200580646958</v>
      </c>
      <c r="S10" s="51">
        <f t="shared" si="1"/>
        <v>34.637790883352046</v>
      </c>
      <c r="T10" s="48">
        <v>28.736617243913411</v>
      </c>
      <c r="U10" s="41">
        <v>6.8561806302302157</v>
      </c>
      <c r="V10" s="51">
        <f t="shared" si="2"/>
        <v>35.592797874143628</v>
      </c>
      <c r="W10" s="46">
        <f t="shared" si="3"/>
        <v>595.34107309419983</v>
      </c>
      <c r="X10" s="48">
        <v>103.8075819014683</v>
      </c>
      <c r="Y10" s="41">
        <v>87.416911074920662</v>
      </c>
      <c r="Z10" s="41">
        <v>76.48979719055562</v>
      </c>
      <c r="AA10" s="49">
        <v>92.880468017103226</v>
      </c>
      <c r="AB10" s="26">
        <v>6</v>
      </c>
      <c r="AC10" s="27" t="s">
        <v>60</v>
      </c>
      <c r="AD10" s="61">
        <v>39.337609983714309</v>
      </c>
      <c r="AE10" s="60">
        <v>59.006414975571481</v>
      </c>
      <c r="AF10" s="41">
        <v>27.317784710912715</v>
      </c>
      <c r="AG10" s="41">
        <v>60.099126364007951</v>
      </c>
      <c r="AH10" s="51">
        <f t="shared" si="4"/>
        <v>546.35569421825426</v>
      </c>
      <c r="AI10" s="48">
        <v>8.9719525632875126</v>
      </c>
      <c r="AJ10" s="41">
        <v>29.643568551906448</v>
      </c>
      <c r="AK10" s="41">
        <v>125.28975534753</v>
      </c>
      <c r="AL10" s="41">
        <v>2.1139996671966514</v>
      </c>
      <c r="AM10" s="41">
        <v>152.37970841659609</v>
      </c>
      <c r="AN10" s="41">
        <v>9.2629448858940009</v>
      </c>
      <c r="AO10" s="51">
        <f t="shared" si="5"/>
        <v>1469.3586967448648</v>
      </c>
    </row>
    <row r="11" spans="1:41" ht="21.95" customHeight="1">
      <c r="A11" s="26">
        <v>7</v>
      </c>
      <c r="B11" s="27" t="s">
        <v>61</v>
      </c>
      <c r="C11" s="45">
        <v>177.37469147788076</v>
      </c>
      <c r="D11" s="48">
        <v>10.689758634140595</v>
      </c>
      <c r="E11" s="41">
        <v>34.182451220107261</v>
      </c>
      <c r="F11" s="41">
        <v>16.748218458408601</v>
      </c>
      <c r="G11" s="49">
        <v>2.3517099894391129</v>
      </c>
      <c r="H11" s="48">
        <v>19.261404560524202</v>
      </c>
      <c r="I11" s="41">
        <v>10.015164695458635</v>
      </c>
      <c r="J11" s="41">
        <v>9.63906103817245</v>
      </c>
      <c r="K11" s="41">
        <v>14.937263511689698</v>
      </c>
      <c r="L11" s="49">
        <v>2.5597331155810537</v>
      </c>
      <c r="M11" s="46">
        <f t="shared" si="0"/>
        <v>297.75945670140231</v>
      </c>
      <c r="N11" s="26">
        <v>7</v>
      </c>
      <c r="O11" s="27" t="s">
        <v>61</v>
      </c>
      <c r="P11" s="48">
        <v>16.97429646886842</v>
      </c>
      <c r="Q11" s="41">
        <v>4.1306052231631005</v>
      </c>
      <c r="R11" s="41">
        <v>1.818011566308982</v>
      </c>
      <c r="S11" s="51">
        <f t="shared" si="1"/>
        <v>22.922913258340504</v>
      </c>
      <c r="T11" s="48">
        <v>14.140038520466661</v>
      </c>
      <c r="U11" s="41">
        <v>2.6485520460541023</v>
      </c>
      <c r="V11" s="51">
        <f t="shared" si="2"/>
        <v>16.788590566520764</v>
      </c>
      <c r="W11" s="46">
        <f t="shared" si="3"/>
        <v>337.47096052626358</v>
      </c>
      <c r="X11" s="48">
        <v>53.157673946064712</v>
      </c>
      <c r="Y11" s="41">
        <v>44.764357007212382</v>
      </c>
      <c r="Z11" s="41">
        <v>39.168812381310858</v>
      </c>
      <c r="AA11" s="49">
        <v>47.562129320163173</v>
      </c>
      <c r="AB11" s="26">
        <v>7</v>
      </c>
      <c r="AC11" s="27" t="s">
        <v>61</v>
      </c>
      <c r="AD11" s="61">
        <v>20.143960653245582</v>
      </c>
      <c r="AE11" s="60">
        <v>30.215940979868364</v>
      </c>
      <c r="AF11" s="41">
        <v>13.988861564753872</v>
      </c>
      <c r="AG11" s="41">
        <v>30.775495442458507</v>
      </c>
      <c r="AH11" s="51">
        <f t="shared" si="4"/>
        <v>279.77723129507746</v>
      </c>
      <c r="AI11" s="48">
        <v>6.3796222388214767</v>
      </c>
      <c r="AJ11" s="41">
        <v>16.646847569586267</v>
      </c>
      <c r="AK11" s="41">
        <v>70.216577384528293</v>
      </c>
      <c r="AL11" s="41">
        <v>1.9757093056927082</v>
      </c>
      <c r="AM11" s="41">
        <v>97.006907868817677</v>
      </c>
      <c r="AN11" s="41">
        <v>3.1488829890358541</v>
      </c>
      <c r="AO11" s="51">
        <f t="shared" si="5"/>
        <v>812.62273917782329</v>
      </c>
    </row>
    <row r="12" spans="1:41" ht="21.95" customHeight="1">
      <c r="A12" s="26">
        <v>8</v>
      </c>
      <c r="B12" s="27" t="s">
        <v>62</v>
      </c>
      <c r="C12" s="45">
        <v>70.919882083269059</v>
      </c>
      <c r="D12" s="48">
        <v>3.9085358232169485</v>
      </c>
      <c r="E12" s="41">
        <v>15.175604728633765</v>
      </c>
      <c r="F12" s="41">
        <v>5.7541734654079484</v>
      </c>
      <c r="G12" s="49">
        <v>0.6760723187189438</v>
      </c>
      <c r="H12" s="48">
        <v>7.7695362775031311</v>
      </c>
      <c r="I12" s="41">
        <v>5.2367439524304107</v>
      </c>
      <c r="J12" s="41">
        <v>6.8969443979288041</v>
      </c>
      <c r="K12" s="41">
        <v>5.2860988741923975</v>
      </c>
      <c r="L12" s="49">
        <v>1.8244465263756227</v>
      </c>
      <c r="M12" s="46">
        <f t="shared" si="0"/>
        <v>123.44803844767705</v>
      </c>
      <c r="N12" s="26">
        <v>8</v>
      </c>
      <c r="O12" s="27" t="s">
        <v>62</v>
      </c>
      <c r="P12" s="48">
        <v>6.6351496217533619</v>
      </c>
      <c r="Q12" s="41">
        <v>1.7595490521408543</v>
      </c>
      <c r="R12" s="41">
        <v>0.80707291284904559</v>
      </c>
      <c r="S12" s="51">
        <f t="shared" si="1"/>
        <v>9.2017715867432628</v>
      </c>
      <c r="T12" s="48">
        <v>7.087878251667787</v>
      </c>
      <c r="U12" s="41">
        <v>1.1942843827765457</v>
      </c>
      <c r="V12" s="51">
        <f t="shared" si="2"/>
        <v>8.2821626344443331</v>
      </c>
      <c r="W12" s="46">
        <f t="shared" si="3"/>
        <v>140.93197266886466</v>
      </c>
      <c r="X12" s="48">
        <v>34.598010678548064</v>
      </c>
      <c r="Y12" s="41">
        <v>29.135166887198366</v>
      </c>
      <c r="Z12" s="41">
        <v>25.493271026298576</v>
      </c>
      <c r="AA12" s="49">
        <v>30.956114817648277</v>
      </c>
      <c r="AB12" s="26">
        <v>8</v>
      </c>
      <c r="AC12" s="27" t="s">
        <v>62</v>
      </c>
      <c r="AD12" s="61">
        <v>13.110825099239266</v>
      </c>
      <c r="AE12" s="60">
        <v>19.6662376488589</v>
      </c>
      <c r="AF12" s="41">
        <v>9.1047396522494903</v>
      </c>
      <c r="AG12" s="41">
        <v>20.030427234948881</v>
      </c>
      <c r="AH12" s="51">
        <f t="shared" si="4"/>
        <v>182.09479304498984</v>
      </c>
      <c r="AI12" s="48">
        <v>2.2143033715513449</v>
      </c>
      <c r="AJ12" s="41">
        <v>8.4221694863789978</v>
      </c>
      <c r="AK12" s="41">
        <v>38.886531360972697</v>
      </c>
      <c r="AL12" s="41">
        <v>0.46449280805547516</v>
      </c>
      <c r="AM12" s="41">
        <v>40.20966000941317</v>
      </c>
      <c r="AN12" s="41">
        <v>1.1855940532370806</v>
      </c>
      <c r="AO12" s="51">
        <f t="shared" si="5"/>
        <v>414.40951680346325</v>
      </c>
    </row>
    <row r="13" spans="1:41" ht="21.95" customHeight="1">
      <c r="A13" s="26">
        <v>9</v>
      </c>
      <c r="B13" s="27" t="s">
        <v>64</v>
      </c>
      <c r="C13" s="45">
        <v>212.9765300543186</v>
      </c>
      <c r="D13" s="48">
        <v>10.223913780055064</v>
      </c>
      <c r="E13" s="41">
        <v>33.124520579849154</v>
      </c>
      <c r="F13" s="41">
        <v>15.839174899386769</v>
      </c>
      <c r="G13" s="49">
        <v>1.768507086318962</v>
      </c>
      <c r="H13" s="48">
        <v>24.352644428191748</v>
      </c>
      <c r="I13" s="41">
        <v>13.355246130026222</v>
      </c>
      <c r="J13" s="41">
        <v>9.8937653451664005</v>
      </c>
      <c r="K13" s="41">
        <v>13.936988547677236</v>
      </c>
      <c r="L13" s="49">
        <v>3.1315835295297432</v>
      </c>
      <c r="M13" s="46">
        <f t="shared" si="0"/>
        <v>338.60287438051984</v>
      </c>
      <c r="N13" s="26">
        <v>9</v>
      </c>
      <c r="O13" s="27" t="s">
        <v>64</v>
      </c>
      <c r="P13" s="48">
        <v>19.080377109339949</v>
      </c>
      <c r="Q13" s="41">
        <v>3.3831317469684405</v>
      </c>
      <c r="R13" s="41">
        <v>1.6288402720368018</v>
      </c>
      <c r="S13" s="51">
        <f t="shared" si="1"/>
        <v>24.092349128345191</v>
      </c>
      <c r="T13" s="48">
        <v>19.12335557995268</v>
      </c>
      <c r="U13" s="41">
        <v>3.5784792338746509</v>
      </c>
      <c r="V13" s="51">
        <f t="shared" si="2"/>
        <v>22.701834813827332</v>
      </c>
      <c r="W13" s="46">
        <f t="shared" si="3"/>
        <v>385.39705832269237</v>
      </c>
      <c r="X13" s="48">
        <v>55.670677904630281</v>
      </c>
      <c r="Y13" s="41">
        <v>46.880570867057074</v>
      </c>
      <c r="Z13" s="41">
        <v>41.020499508674945</v>
      </c>
      <c r="AA13" s="49">
        <v>49.810606546248152</v>
      </c>
      <c r="AB13" s="26">
        <v>9</v>
      </c>
      <c r="AC13" s="27" t="s">
        <v>64</v>
      </c>
      <c r="AD13" s="61">
        <v>21.096256890175688</v>
      </c>
      <c r="AE13" s="60">
        <v>31.644385335263522</v>
      </c>
      <c r="AF13" s="41">
        <v>14.650178395955336</v>
      </c>
      <c r="AG13" s="41">
        <v>32.230392471101737</v>
      </c>
      <c r="AH13" s="51">
        <f t="shared" si="4"/>
        <v>293.00356791910673</v>
      </c>
      <c r="AI13" s="48">
        <v>4.3415846765084583</v>
      </c>
      <c r="AJ13" s="41">
        <v>20.16839694761423</v>
      </c>
      <c r="AK13" s="41">
        <v>90.991905703071737</v>
      </c>
      <c r="AL13" s="41">
        <v>1.6063089900535881</v>
      </c>
      <c r="AM13" s="41">
        <v>122.69028458343335</v>
      </c>
      <c r="AN13" s="41">
        <v>4.0837528375440835</v>
      </c>
      <c r="AO13" s="51">
        <f t="shared" si="5"/>
        <v>922.28285998002457</v>
      </c>
    </row>
    <row r="14" spans="1:41" ht="21.95" customHeight="1">
      <c r="A14" s="26">
        <v>10</v>
      </c>
      <c r="B14" s="27" t="s">
        <v>65</v>
      </c>
      <c r="C14" s="45">
        <v>306.52475141408456</v>
      </c>
      <c r="D14" s="48">
        <v>17.036567881748031</v>
      </c>
      <c r="E14" s="41">
        <v>52.985867217156823</v>
      </c>
      <c r="F14" s="41">
        <v>23.739207959445718</v>
      </c>
      <c r="G14" s="49">
        <v>3.6446671128464851</v>
      </c>
      <c r="H14" s="48">
        <v>33.454557789340768</v>
      </c>
      <c r="I14" s="41">
        <v>20.190861848892791</v>
      </c>
      <c r="J14" s="41">
        <v>16.152388848140461</v>
      </c>
      <c r="K14" s="41">
        <v>21.849170158429569</v>
      </c>
      <c r="L14" s="49">
        <v>2.9563002753384571</v>
      </c>
      <c r="M14" s="46">
        <f t="shared" si="0"/>
        <v>498.53434050542364</v>
      </c>
      <c r="N14" s="26">
        <v>10</v>
      </c>
      <c r="O14" s="27" t="s">
        <v>65</v>
      </c>
      <c r="P14" s="48">
        <v>28.580156449308912</v>
      </c>
      <c r="Q14" s="41">
        <v>5.7238208727946143</v>
      </c>
      <c r="R14" s="41">
        <v>2.7457311487511742</v>
      </c>
      <c r="S14" s="51">
        <f t="shared" si="1"/>
        <v>37.049708470854696</v>
      </c>
      <c r="T14" s="48">
        <v>24.92619087494144</v>
      </c>
      <c r="U14" s="41">
        <v>5.4479858922691333</v>
      </c>
      <c r="V14" s="51">
        <f t="shared" si="2"/>
        <v>30.374176767210574</v>
      </c>
      <c r="W14" s="46">
        <f t="shared" si="3"/>
        <v>565.95822574348892</v>
      </c>
      <c r="X14" s="48">
        <v>78.8337511331396</v>
      </c>
      <c r="Y14" s="41">
        <v>66.386316743696483</v>
      </c>
      <c r="Z14" s="41">
        <v>58.088027150734455</v>
      </c>
      <c r="AA14" s="49">
        <v>70.53546154017755</v>
      </c>
      <c r="AB14" s="26">
        <v>10</v>
      </c>
      <c r="AC14" s="27" t="s">
        <v>65</v>
      </c>
      <c r="AD14" s="61">
        <v>29.873842534663428</v>
      </c>
      <c r="AE14" s="60">
        <v>44.810763801995144</v>
      </c>
      <c r="AF14" s="41">
        <v>20.74572398240516</v>
      </c>
      <c r="AG14" s="41">
        <v>45.640592761291344</v>
      </c>
      <c r="AH14" s="51">
        <f t="shared" si="4"/>
        <v>414.91447964810311</v>
      </c>
      <c r="AI14" s="48">
        <v>7.2229065397607055</v>
      </c>
      <c r="AJ14" s="41">
        <v>25.290312345699498</v>
      </c>
      <c r="AK14" s="41">
        <v>112.14614424817464</v>
      </c>
      <c r="AL14" s="41">
        <v>2.6915606928794644</v>
      </c>
      <c r="AM14" s="41">
        <v>174.37252626863886</v>
      </c>
      <c r="AN14" s="41">
        <v>6.2948151270212431</v>
      </c>
      <c r="AO14" s="51">
        <f t="shared" si="5"/>
        <v>1308.8909706137665</v>
      </c>
    </row>
    <row r="15" spans="1:41" ht="21.95" customHeight="1">
      <c r="A15" s="26">
        <v>11</v>
      </c>
      <c r="B15" s="27" t="s">
        <v>66</v>
      </c>
      <c r="C15" s="45">
        <v>159.54127814087545</v>
      </c>
      <c r="D15" s="48">
        <v>7.0139664697385395</v>
      </c>
      <c r="E15" s="41">
        <v>29.744841612612721</v>
      </c>
      <c r="F15" s="41">
        <v>9.5160124863553666</v>
      </c>
      <c r="G15" s="49">
        <v>0.93619739918885581</v>
      </c>
      <c r="H15" s="48">
        <v>15.123016982932981</v>
      </c>
      <c r="I15" s="41">
        <v>7.6459765128667918</v>
      </c>
      <c r="J15" s="41">
        <v>8.4080243832378603</v>
      </c>
      <c r="K15" s="41">
        <v>13.022673870140517</v>
      </c>
      <c r="L15" s="49">
        <v>1.4641671691206255</v>
      </c>
      <c r="M15" s="46">
        <f t="shared" si="0"/>
        <v>252.41615502706969</v>
      </c>
      <c r="N15" s="26">
        <v>11</v>
      </c>
      <c r="O15" s="27" t="s">
        <v>66</v>
      </c>
      <c r="P15" s="48">
        <v>10.261087657230558</v>
      </c>
      <c r="Q15" s="41">
        <v>3.2063015692400136</v>
      </c>
      <c r="R15" s="41">
        <v>1.4659210272928016</v>
      </c>
      <c r="S15" s="51">
        <f t="shared" si="1"/>
        <v>14.933310253763374</v>
      </c>
      <c r="T15" s="48">
        <v>7.9778060003380542</v>
      </c>
      <c r="U15" s="41">
        <v>1.9620655673122271</v>
      </c>
      <c r="V15" s="51">
        <f t="shared" si="2"/>
        <v>9.9398715676502807</v>
      </c>
      <c r="W15" s="46">
        <f t="shared" si="3"/>
        <v>277.28933684848334</v>
      </c>
      <c r="X15" s="48">
        <v>49.339316306321507</v>
      </c>
      <c r="Y15" s="41">
        <v>41.548897942165489</v>
      </c>
      <c r="Z15" s="41">
        <v>36.355285699394798</v>
      </c>
      <c r="AA15" s="49">
        <v>44.145704063550838</v>
      </c>
      <c r="AB15" s="26">
        <v>11</v>
      </c>
      <c r="AC15" s="27" t="s">
        <v>66</v>
      </c>
      <c r="AD15" s="61">
        <v>18.697004073974469</v>
      </c>
      <c r="AE15" s="60">
        <v>28.0455061109617</v>
      </c>
      <c r="AF15" s="41">
        <v>12.984030606926712</v>
      </c>
      <c r="AG15" s="41">
        <v>28.564867335238759</v>
      </c>
      <c r="AH15" s="51">
        <f t="shared" si="4"/>
        <v>259.68061213853423</v>
      </c>
      <c r="AI15" s="48">
        <v>3.8663610846195593</v>
      </c>
      <c r="AJ15" s="41">
        <v>16.645825604005328</v>
      </c>
      <c r="AK15" s="41">
        <v>56.912811731886364</v>
      </c>
      <c r="AL15" s="41">
        <v>0.88158040711420593</v>
      </c>
      <c r="AM15" s="41">
        <v>78.355011165989112</v>
      </c>
      <c r="AN15" s="41">
        <v>2.1716049158453048</v>
      </c>
      <c r="AO15" s="51">
        <f t="shared" si="5"/>
        <v>695.80314389647742</v>
      </c>
    </row>
    <row r="16" spans="1:41" ht="21.95" customHeight="1">
      <c r="A16" s="26">
        <v>12</v>
      </c>
      <c r="B16" s="27" t="s">
        <v>67</v>
      </c>
      <c r="C16" s="45">
        <v>18.218673211346953</v>
      </c>
      <c r="D16" s="48">
        <v>0.71237537008284546</v>
      </c>
      <c r="E16" s="41">
        <v>2.2203071045664875</v>
      </c>
      <c r="F16" s="41">
        <v>1.4120231625084829</v>
      </c>
      <c r="G16" s="49">
        <v>7.9647220649820716E-2</v>
      </c>
      <c r="H16" s="48">
        <v>2.2965360551499598</v>
      </c>
      <c r="I16" s="41">
        <v>0.62407326756241788</v>
      </c>
      <c r="J16" s="41">
        <v>0.37148752882052222</v>
      </c>
      <c r="K16" s="41">
        <v>1.5200159561711695</v>
      </c>
      <c r="L16" s="49">
        <v>0.38258635254879636</v>
      </c>
      <c r="M16" s="46">
        <f t="shared" si="0"/>
        <v>27.837725229407457</v>
      </c>
      <c r="N16" s="26">
        <v>12</v>
      </c>
      <c r="O16" s="27" t="s">
        <v>67</v>
      </c>
      <c r="P16" s="48">
        <v>1.5558568251252063</v>
      </c>
      <c r="Q16" s="41">
        <v>0.31837080901446713</v>
      </c>
      <c r="R16" s="41">
        <v>0.26841408342737266</v>
      </c>
      <c r="S16" s="51">
        <f t="shared" si="1"/>
        <v>2.142641717567046</v>
      </c>
      <c r="T16" s="48">
        <v>1.5485110741662547</v>
      </c>
      <c r="U16" s="41">
        <v>0.18831637094078221</v>
      </c>
      <c r="V16" s="51">
        <f t="shared" si="2"/>
        <v>1.7368274451070369</v>
      </c>
      <c r="W16" s="46">
        <f t="shared" si="3"/>
        <v>31.717194392081542</v>
      </c>
      <c r="X16" s="48">
        <v>6.0569901363989889</v>
      </c>
      <c r="Y16" s="41">
        <v>5.1006232727570451</v>
      </c>
      <c r="Z16" s="41">
        <v>4.463045363662415</v>
      </c>
      <c r="AA16" s="49">
        <v>5.4194122273043606</v>
      </c>
      <c r="AB16" s="26">
        <v>12</v>
      </c>
      <c r="AC16" s="27" t="s">
        <v>67</v>
      </c>
      <c r="AD16" s="61">
        <v>2.2952804727406702</v>
      </c>
      <c r="AE16" s="60">
        <v>3.442920709111005</v>
      </c>
      <c r="AF16" s="41">
        <v>1.5939447727365763</v>
      </c>
      <c r="AG16" s="41">
        <v>3.5066785000204677</v>
      </c>
      <c r="AH16" s="51">
        <f t="shared" si="4"/>
        <v>31.878895454731527</v>
      </c>
      <c r="AI16" s="48">
        <v>0.87103498444190874</v>
      </c>
      <c r="AJ16" s="41">
        <v>1.8777121475150491</v>
      </c>
      <c r="AK16" s="41">
        <v>15.448322637239855</v>
      </c>
      <c r="AL16" s="41">
        <v>0.12713198325985858</v>
      </c>
      <c r="AM16" s="41">
        <v>40.677598188063975</v>
      </c>
      <c r="AN16" s="41">
        <v>0.19854512838496693</v>
      </c>
      <c r="AO16" s="51">
        <f t="shared" si="5"/>
        <v>122.79643491571868</v>
      </c>
    </row>
    <row r="17" spans="1:41" ht="21.95" customHeight="1">
      <c r="A17" s="26">
        <v>13</v>
      </c>
      <c r="B17" s="27" t="s">
        <v>68</v>
      </c>
      <c r="C17" s="45">
        <v>358.06769770780397</v>
      </c>
      <c r="D17" s="48">
        <v>20.424687553496153</v>
      </c>
      <c r="E17" s="41">
        <v>63.985990203702862</v>
      </c>
      <c r="F17" s="41">
        <v>25.723202003691167</v>
      </c>
      <c r="G17" s="49">
        <v>3.3273288632381171</v>
      </c>
      <c r="H17" s="48">
        <v>35.878413169467855</v>
      </c>
      <c r="I17" s="41">
        <v>15.872510637528858</v>
      </c>
      <c r="J17" s="41">
        <v>13.558868038995779</v>
      </c>
      <c r="K17" s="41">
        <v>23.795862028759352</v>
      </c>
      <c r="L17" s="49">
        <v>2.9434289208413391</v>
      </c>
      <c r="M17" s="46">
        <f t="shared" si="0"/>
        <v>563.57798912752537</v>
      </c>
      <c r="N17" s="26">
        <v>13</v>
      </c>
      <c r="O17" s="27" t="s">
        <v>68</v>
      </c>
      <c r="P17" s="48">
        <v>24.730524912805642</v>
      </c>
      <c r="Q17" s="41">
        <v>6.2355519260641916</v>
      </c>
      <c r="R17" s="41">
        <v>2.881390495243259</v>
      </c>
      <c r="S17" s="51">
        <f t="shared" si="1"/>
        <v>33.847467334113091</v>
      </c>
      <c r="T17" s="48">
        <v>21.293919551236073</v>
      </c>
      <c r="U17" s="41">
        <v>4.810664768668909</v>
      </c>
      <c r="V17" s="51">
        <f t="shared" si="2"/>
        <v>26.10458431990498</v>
      </c>
      <c r="W17" s="46">
        <f t="shared" si="3"/>
        <v>623.53004078154345</v>
      </c>
      <c r="X17" s="48">
        <v>82.908614000798877</v>
      </c>
      <c r="Y17" s="41">
        <v>69.817780211199064</v>
      </c>
      <c r="Z17" s="41">
        <v>61.090557684799187</v>
      </c>
      <c r="AA17" s="49">
        <v>74.181391474399021</v>
      </c>
      <c r="AB17" s="26">
        <v>13</v>
      </c>
      <c r="AC17" s="27" t="s">
        <v>68</v>
      </c>
      <c r="AD17" s="61">
        <v>31.418001095039575</v>
      </c>
      <c r="AE17" s="60">
        <v>47.127001642559371</v>
      </c>
      <c r="AF17" s="41">
        <v>21.818056315999705</v>
      </c>
      <c r="AG17" s="41">
        <v>47.999723895199352</v>
      </c>
      <c r="AH17" s="51">
        <f t="shared" si="4"/>
        <v>436.36112631999418</v>
      </c>
      <c r="AI17" s="48">
        <v>9.1263919638129085</v>
      </c>
      <c r="AJ17" s="41">
        <v>34.135784770656358</v>
      </c>
      <c r="AK17" s="41">
        <v>117.63556172857348</v>
      </c>
      <c r="AL17" s="41">
        <v>2.1322543646819558</v>
      </c>
      <c r="AM17" s="41">
        <v>191.4727214220818</v>
      </c>
      <c r="AN17" s="41">
        <v>7.0504969566954241</v>
      </c>
      <c r="AO17" s="51">
        <f t="shared" si="5"/>
        <v>1421.4443783080396</v>
      </c>
    </row>
    <row r="18" spans="1:41" ht="21.95" customHeight="1">
      <c r="A18" s="26">
        <v>14</v>
      </c>
      <c r="B18" s="27" t="s">
        <v>69</v>
      </c>
      <c r="C18" s="45">
        <v>5388.0942078852177</v>
      </c>
      <c r="D18" s="48">
        <v>330.37319473850846</v>
      </c>
      <c r="E18" s="41">
        <v>1024.9696781337946</v>
      </c>
      <c r="F18" s="41">
        <v>450.90605346509506</v>
      </c>
      <c r="G18" s="49">
        <v>67.19453639712448</v>
      </c>
      <c r="H18" s="48">
        <v>561.03922577284084</v>
      </c>
      <c r="I18" s="41">
        <v>281.1453290189574</v>
      </c>
      <c r="J18" s="41">
        <v>245.05786786191143</v>
      </c>
      <c r="K18" s="41">
        <v>360.03383361181221</v>
      </c>
      <c r="L18" s="49">
        <v>58.59907148324006</v>
      </c>
      <c r="M18" s="46">
        <f t="shared" si="0"/>
        <v>8767.4129983685034</v>
      </c>
      <c r="N18" s="26">
        <v>14</v>
      </c>
      <c r="O18" s="27" t="s">
        <v>69</v>
      </c>
      <c r="P18" s="48">
        <v>411.78645480137732</v>
      </c>
      <c r="Q18" s="41">
        <v>104.92524424440361</v>
      </c>
      <c r="R18" s="41">
        <v>45.506369096917545</v>
      </c>
      <c r="S18" s="51">
        <f t="shared" si="1"/>
        <v>562.21806814269848</v>
      </c>
      <c r="T18" s="48">
        <v>399.5707525250354</v>
      </c>
      <c r="U18" s="41">
        <v>93.746653975075247</v>
      </c>
      <c r="V18" s="51">
        <f t="shared" si="2"/>
        <v>493.31740650011068</v>
      </c>
      <c r="W18" s="46">
        <f t="shared" si="3"/>
        <v>9822.9484730113127</v>
      </c>
      <c r="X18" s="48">
        <v>1367.8293999125983</v>
      </c>
      <c r="Y18" s="41">
        <v>1151.8563367685038</v>
      </c>
      <c r="Z18" s="41">
        <v>1007.8742946724411</v>
      </c>
      <c r="AA18" s="49">
        <v>1223.8473578165358</v>
      </c>
      <c r="AB18" s="26">
        <v>14</v>
      </c>
      <c r="AC18" s="27" t="s">
        <v>69</v>
      </c>
      <c r="AD18" s="61">
        <v>518.33535154582682</v>
      </c>
      <c r="AE18" s="60">
        <v>777.50302731874024</v>
      </c>
      <c r="AF18" s="41">
        <v>359.95510524015759</v>
      </c>
      <c r="AG18" s="41">
        <v>791.90123152834644</v>
      </c>
      <c r="AH18" s="51">
        <f t="shared" si="4"/>
        <v>7199.1021048031498</v>
      </c>
      <c r="AI18" s="48">
        <v>155.97627259626103</v>
      </c>
      <c r="AJ18" s="41">
        <v>419.72184763451202</v>
      </c>
      <c r="AK18" s="41">
        <v>1696.1214899099391</v>
      </c>
      <c r="AL18" s="41">
        <v>45.662160705816348</v>
      </c>
      <c r="AM18" s="41">
        <v>2667.0842502050109</v>
      </c>
      <c r="AN18" s="41">
        <v>135.62488244809271</v>
      </c>
      <c r="AO18" s="51">
        <f t="shared" si="5"/>
        <v>22142.241481314093</v>
      </c>
    </row>
    <row r="19" spans="1:41" ht="21.95" customHeight="1">
      <c r="A19" s="26">
        <v>15</v>
      </c>
      <c r="B19" s="27" t="s">
        <v>70</v>
      </c>
      <c r="C19" s="45">
        <v>161.16443414403221</v>
      </c>
      <c r="D19" s="48">
        <v>8.1858626745091048</v>
      </c>
      <c r="E19" s="41">
        <v>26.159357918135662</v>
      </c>
      <c r="F19" s="41">
        <v>12.404404403187124</v>
      </c>
      <c r="G19" s="49">
        <v>1.3153730840526316</v>
      </c>
      <c r="H19" s="48">
        <v>18.351581831369494</v>
      </c>
      <c r="I19" s="41">
        <v>8.4016303939231349</v>
      </c>
      <c r="J19" s="41">
        <v>7.696407848694264</v>
      </c>
      <c r="K19" s="41">
        <v>11.918302806997453</v>
      </c>
      <c r="L19" s="49">
        <v>1.9500907651845207</v>
      </c>
      <c r="M19" s="46">
        <f t="shared" si="0"/>
        <v>257.5474458700856</v>
      </c>
      <c r="N19" s="26">
        <v>15</v>
      </c>
      <c r="O19" s="27" t="s">
        <v>70</v>
      </c>
      <c r="P19" s="48">
        <v>13.074468404898864</v>
      </c>
      <c r="Q19" s="41">
        <v>3.0498555157439826</v>
      </c>
      <c r="R19" s="41">
        <v>1.6917447075286425</v>
      </c>
      <c r="S19" s="51">
        <f t="shared" si="1"/>
        <v>17.81606862817149</v>
      </c>
      <c r="T19" s="48">
        <v>13.008733985467456</v>
      </c>
      <c r="U19" s="41">
        <v>2.5233162533322036</v>
      </c>
      <c r="V19" s="51">
        <f t="shared" si="2"/>
        <v>15.532050238799659</v>
      </c>
      <c r="W19" s="46">
        <f t="shared" si="3"/>
        <v>290.89556473705676</v>
      </c>
      <c r="X19" s="48">
        <v>45.155189789852265</v>
      </c>
      <c r="Y19" s="41">
        <v>38.025422980928212</v>
      </c>
      <c r="Z19" s="41">
        <v>33.272245108312198</v>
      </c>
      <c r="AA19" s="49">
        <v>40.402011917236244</v>
      </c>
      <c r="AB19" s="26">
        <v>15</v>
      </c>
      <c r="AC19" s="27" t="s">
        <v>70</v>
      </c>
      <c r="AD19" s="61">
        <v>17.111440341417701</v>
      </c>
      <c r="AE19" s="60">
        <v>25.667160512126546</v>
      </c>
      <c r="AF19" s="41">
        <v>11.882944681540071</v>
      </c>
      <c r="AG19" s="41">
        <v>26.142478299388141</v>
      </c>
      <c r="AH19" s="51">
        <f t="shared" si="4"/>
        <v>237.6588936308014</v>
      </c>
      <c r="AI19" s="48">
        <v>4.5507539956276695</v>
      </c>
      <c r="AJ19" s="41">
        <v>16.079470457378985</v>
      </c>
      <c r="AK19" s="41">
        <v>70.690517321826121</v>
      </c>
      <c r="AL19" s="41">
        <v>1.0480740987924617</v>
      </c>
      <c r="AM19" s="41">
        <v>127.90165995169724</v>
      </c>
      <c r="AN19" s="41">
        <v>2.9899611551575331</v>
      </c>
      <c r="AO19" s="51">
        <f t="shared" si="5"/>
        <v>751.81489534833827</v>
      </c>
    </row>
    <row r="20" spans="1:41" ht="21.95" customHeight="1">
      <c r="A20" s="26">
        <v>16</v>
      </c>
      <c r="B20" s="27" t="s">
        <v>71</v>
      </c>
      <c r="C20" s="45">
        <v>766.71394605924013</v>
      </c>
      <c r="D20" s="48">
        <v>50.322080009071058</v>
      </c>
      <c r="E20" s="41">
        <v>144.96175266166128</v>
      </c>
      <c r="F20" s="41">
        <v>64.361517400561496</v>
      </c>
      <c r="G20" s="49">
        <v>5.6318146860359537</v>
      </c>
      <c r="H20" s="48">
        <v>94.622779037408648</v>
      </c>
      <c r="I20" s="41">
        <v>39.331269166943009</v>
      </c>
      <c r="J20" s="41">
        <v>33.702022141800761</v>
      </c>
      <c r="K20" s="41">
        <v>78.791175717451267</v>
      </c>
      <c r="L20" s="49">
        <v>10.552972174496468</v>
      </c>
      <c r="M20" s="46">
        <f t="shared" si="0"/>
        <v>1288.9913290546704</v>
      </c>
      <c r="N20" s="26">
        <v>16</v>
      </c>
      <c r="O20" s="27" t="s">
        <v>71</v>
      </c>
      <c r="P20" s="48">
        <v>56.991629106102025</v>
      </c>
      <c r="Q20" s="41">
        <v>19.735032143216131</v>
      </c>
      <c r="R20" s="41">
        <v>10.1006019395363</v>
      </c>
      <c r="S20" s="51">
        <f t="shared" si="1"/>
        <v>86.827263188854459</v>
      </c>
      <c r="T20" s="48">
        <v>57.989612988982955</v>
      </c>
      <c r="U20" s="41">
        <v>17.105625303305352</v>
      </c>
      <c r="V20" s="51">
        <f t="shared" si="2"/>
        <v>75.095238292288315</v>
      </c>
      <c r="W20" s="46">
        <f t="shared" si="3"/>
        <v>1450.9138305358131</v>
      </c>
      <c r="X20" s="48">
        <v>205.21438483238234</v>
      </c>
      <c r="Y20" s="41">
        <v>172.81211354305881</v>
      </c>
      <c r="Z20" s="41">
        <v>151.21059935017652</v>
      </c>
      <c r="AA20" s="49">
        <v>183.61287063950007</v>
      </c>
      <c r="AB20" s="26">
        <v>16</v>
      </c>
      <c r="AC20" s="27" t="s">
        <v>71</v>
      </c>
      <c r="AD20" s="61">
        <v>77.765451094376473</v>
      </c>
      <c r="AE20" s="60">
        <v>116.64817664156472</v>
      </c>
      <c r="AF20" s="41">
        <v>54.003785482205856</v>
      </c>
      <c r="AG20" s="41">
        <v>118.80832806085292</v>
      </c>
      <c r="AH20" s="51">
        <f t="shared" si="4"/>
        <v>1080.0757096441178</v>
      </c>
      <c r="AI20" s="48">
        <v>27.852067550864209</v>
      </c>
      <c r="AJ20" s="41">
        <v>80.555768622896807</v>
      </c>
      <c r="AK20" s="41">
        <v>302.24831637705114</v>
      </c>
      <c r="AL20" s="41">
        <v>6.8140169201324543</v>
      </c>
      <c r="AM20" s="41">
        <v>402.53639324808262</v>
      </c>
      <c r="AN20" s="41">
        <v>22.818610979639494</v>
      </c>
      <c r="AO20" s="51">
        <f t="shared" si="5"/>
        <v>3373.814713878598</v>
      </c>
    </row>
    <row r="21" spans="1:41" ht="21.95" customHeight="1">
      <c r="A21" s="26">
        <v>17</v>
      </c>
      <c r="B21" s="27" t="s">
        <v>72</v>
      </c>
      <c r="C21" s="45">
        <v>403.03969881131371</v>
      </c>
      <c r="D21" s="48">
        <v>22.108774801235406</v>
      </c>
      <c r="E21" s="41">
        <v>81.869206991400702</v>
      </c>
      <c r="F21" s="41">
        <v>36.666794251661784</v>
      </c>
      <c r="G21" s="49">
        <v>3.8750208734705338</v>
      </c>
      <c r="H21" s="48">
        <v>48.849950220596213</v>
      </c>
      <c r="I21" s="41">
        <v>20.716572584233909</v>
      </c>
      <c r="J21" s="41">
        <v>25.241219049960169</v>
      </c>
      <c r="K21" s="41">
        <v>42.531358254882065</v>
      </c>
      <c r="L21" s="49">
        <v>4.0266120193908135</v>
      </c>
      <c r="M21" s="46">
        <f t="shared" si="0"/>
        <v>688.92520785814531</v>
      </c>
      <c r="N21" s="26">
        <v>17</v>
      </c>
      <c r="O21" s="27" t="s">
        <v>72</v>
      </c>
      <c r="P21" s="48">
        <v>36.107508489549403</v>
      </c>
      <c r="Q21" s="41">
        <v>12.701369337511982</v>
      </c>
      <c r="R21" s="41">
        <v>6.9794126977938182</v>
      </c>
      <c r="S21" s="51">
        <f t="shared" si="1"/>
        <v>55.788290524855199</v>
      </c>
      <c r="T21" s="48">
        <v>29.880275395274516</v>
      </c>
      <c r="U21" s="41">
        <v>5.5587154191030486</v>
      </c>
      <c r="V21" s="51">
        <f t="shared" si="2"/>
        <v>35.438990814377561</v>
      </c>
      <c r="W21" s="46">
        <f t="shared" si="3"/>
        <v>780.15248919737803</v>
      </c>
      <c r="X21" s="48">
        <v>130.87271132751101</v>
      </c>
      <c r="Y21" s="41">
        <v>110.20859901264086</v>
      </c>
      <c r="Z21" s="41">
        <v>96.432524136060778</v>
      </c>
      <c r="AA21" s="49">
        <v>117.09663645093093</v>
      </c>
      <c r="AB21" s="26">
        <v>17</v>
      </c>
      <c r="AC21" s="27" t="s">
        <v>72</v>
      </c>
      <c r="AD21" s="61">
        <v>49.593869555688386</v>
      </c>
      <c r="AE21" s="60">
        <v>74.390804333532571</v>
      </c>
      <c r="AF21" s="41">
        <v>34.440187191450278</v>
      </c>
      <c r="AG21" s="41">
        <v>75.768411821190568</v>
      </c>
      <c r="AH21" s="51">
        <f t="shared" si="4"/>
        <v>688.8037438290055</v>
      </c>
      <c r="AI21" s="48">
        <v>16.981787865530872</v>
      </c>
      <c r="AJ21" s="41">
        <v>40.28817033425792</v>
      </c>
      <c r="AK21" s="41">
        <v>194.53233104741321</v>
      </c>
      <c r="AL21" s="41">
        <v>4.5754029299203403</v>
      </c>
      <c r="AM21" s="41">
        <v>446.96706268440926</v>
      </c>
      <c r="AN21" s="41">
        <v>6.408232648483561</v>
      </c>
      <c r="AO21" s="51">
        <f t="shared" si="5"/>
        <v>2178.7092205363988</v>
      </c>
    </row>
    <row r="22" spans="1:41" ht="21.95" customHeight="1">
      <c r="A22" s="26">
        <v>18</v>
      </c>
      <c r="B22" s="27" t="s">
        <v>73</v>
      </c>
      <c r="C22" s="45">
        <v>330.45260823365783</v>
      </c>
      <c r="D22" s="48">
        <v>19.767358826866818</v>
      </c>
      <c r="E22" s="41">
        <v>63.11728286702126</v>
      </c>
      <c r="F22" s="41">
        <v>23.019507486241565</v>
      </c>
      <c r="G22" s="49">
        <v>3.8847354828117897</v>
      </c>
      <c r="H22" s="48">
        <v>36.282383601224723</v>
      </c>
      <c r="I22" s="41">
        <v>16.473790841096726</v>
      </c>
      <c r="J22" s="41">
        <v>16.311795748914111</v>
      </c>
      <c r="K22" s="41">
        <v>26.897430994426617</v>
      </c>
      <c r="L22" s="49">
        <v>4.4502852552028074</v>
      </c>
      <c r="M22" s="46">
        <f t="shared" si="0"/>
        <v>540.6571793374643</v>
      </c>
      <c r="N22" s="26">
        <v>18</v>
      </c>
      <c r="O22" s="27" t="s">
        <v>73</v>
      </c>
      <c r="P22" s="48">
        <v>21.596037927804499</v>
      </c>
      <c r="Q22" s="41">
        <v>7.1467387764375214</v>
      </c>
      <c r="R22" s="41">
        <v>3.5495253449381621</v>
      </c>
      <c r="S22" s="51">
        <f t="shared" si="1"/>
        <v>32.292302049180179</v>
      </c>
      <c r="T22" s="48">
        <v>24.226647809596948</v>
      </c>
      <c r="U22" s="41">
        <v>6.7240379207420302</v>
      </c>
      <c r="V22" s="51">
        <f t="shared" si="2"/>
        <v>30.950685730338979</v>
      </c>
      <c r="W22" s="46">
        <f t="shared" si="3"/>
        <v>603.90016711698343</v>
      </c>
      <c r="X22" s="48">
        <v>92.373063792945615</v>
      </c>
      <c r="Y22" s="41">
        <v>77.787843194059477</v>
      </c>
      <c r="Z22" s="41">
        <v>68.064362794802037</v>
      </c>
      <c r="AA22" s="49">
        <v>82.649583393688204</v>
      </c>
      <c r="AB22" s="26">
        <v>18</v>
      </c>
      <c r="AC22" s="27" t="s">
        <v>73</v>
      </c>
      <c r="AD22" s="61">
        <v>35.004529437326767</v>
      </c>
      <c r="AE22" s="60">
        <v>52.506794155990136</v>
      </c>
      <c r="AF22" s="41">
        <v>24.308700998143586</v>
      </c>
      <c r="AG22" s="41">
        <v>53.479142195915877</v>
      </c>
      <c r="AH22" s="51">
        <f t="shared" si="4"/>
        <v>486.17401996287168</v>
      </c>
      <c r="AI22" s="48">
        <v>11.982187552689425</v>
      </c>
      <c r="AJ22" s="41">
        <v>28.222755433376459</v>
      </c>
      <c r="AK22" s="41">
        <v>101.03765277760085</v>
      </c>
      <c r="AL22" s="41">
        <v>2.7965543183912156</v>
      </c>
      <c r="AM22" s="41">
        <v>118.08019411028472</v>
      </c>
      <c r="AN22" s="41">
        <v>6.2954786124284565</v>
      </c>
      <c r="AO22" s="51">
        <f t="shared" si="5"/>
        <v>1358.4890098846263</v>
      </c>
    </row>
    <row r="23" spans="1:41" s="15" customFormat="1" ht="21.95" customHeight="1">
      <c r="A23" s="83" t="s">
        <v>107</v>
      </c>
      <c r="B23" s="81"/>
      <c r="C23" s="46">
        <f>SUM(C5:C22)</f>
        <v>10834.18336819204</v>
      </c>
      <c r="D23" s="50">
        <f>SUM(D5:D22)</f>
        <v>646.36763375732744</v>
      </c>
      <c r="E23" s="42">
        <f>SUM(E5:E22)</f>
        <v>1969.096357900263</v>
      </c>
      <c r="F23" s="42">
        <f>SUM(F5:F22)</f>
        <v>878.73667949865592</v>
      </c>
      <c r="G23" s="51">
        <f>SUM(G5:G22)</f>
        <v>123.25178672082933</v>
      </c>
      <c r="H23" s="50">
        <f>SUM(H5:H22)</f>
        <v>1142.2230991468625</v>
      </c>
      <c r="I23" s="42">
        <f>SUM(I5:I22)</f>
        <v>565.74828675442029</v>
      </c>
      <c r="J23" s="42">
        <f>SUM(J5:J22)</f>
        <v>511.60917949951357</v>
      </c>
      <c r="K23" s="42">
        <f>SUM(K5:K22)</f>
        <v>775.02897994780369</v>
      </c>
      <c r="L23" s="51">
        <f>SUM(L5:L22)</f>
        <v>121.85431452028485</v>
      </c>
      <c r="M23" s="46">
        <f t="shared" si="0"/>
        <v>17568.099685938003</v>
      </c>
      <c r="N23" s="110" t="str">
        <f>A23</f>
        <v>Public Sector Banks</v>
      </c>
      <c r="O23" s="111"/>
      <c r="P23" s="50">
        <f>SUM(P5:P22)</f>
        <v>845.29886874505223</v>
      </c>
      <c r="Q23" s="42">
        <f>SUM(Q5:Q22)</f>
        <v>220.18076376315059</v>
      </c>
      <c r="R23" s="42">
        <f>SUM(R5:R22)</f>
        <v>101.51116329853187</v>
      </c>
      <c r="S23" s="51">
        <f t="shared" si="1"/>
        <v>1166.9907958067347</v>
      </c>
      <c r="T23" s="50">
        <f>SUM(T5:T22)</f>
        <v>799.47230782019244</v>
      </c>
      <c r="U23" s="42">
        <f>SUM(U5:U22)</f>
        <v>188.26712868153029</v>
      </c>
      <c r="V23" s="51">
        <f t="shared" si="2"/>
        <v>987.73943650172271</v>
      </c>
      <c r="W23" s="46">
        <f t="shared" si="3"/>
        <v>19722.829918246462</v>
      </c>
      <c r="X23" s="50">
        <f>SUM(X5:X22)</f>
        <v>2804.3587558544746</v>
      </c>
      <c r="Y23" s="42">
        <f>SUM(Y5:Y22)</f>
        <v>2361.5652680879789</v>
      </c>
      <c r="Z23" s="42">
        <f>SUM(Z5:Z22)</f>
        <v>2066.3696095769828</v>
      </c>
      <c r="AA23" s="51">
        <f>SUM(AA5:AA22)</f>
        <v>2509.1630973434794</v>
      </c>
      <c r="AB23" s="83" t="s">
        <v>107</v>
      </c>
      <c r="AC23" s="81"/>
      <c r="AD23" s="50">
        <f>SUM(AD5:AD22)</f>
        <v>1062.7043706395909</v>
      </c>
      <c r="AE23" s="42">
        <f>SUM(AE5:AE22)</f>
        <v>1594.0565559593863</v>
      </c>
      <c r="AF23" s="42">
        <f>SUM(AF5:AF22)</f>
        <v>737.98914627749366</v>
      </c>
      <c r="AG23" s="42">
        <f>SUM(AG5:AG22)</f>
        <v>1623.576121810486</v>
      </c>
      <c r="AH23" s="51">
        <f t="shared" si="4"/>
        <v>14759.782925549873</v>
      </c>
      <c r="AI23" s="50">
        <f>SUM(AI5:AI22)</f>
        <v>353.76641144764136</v>
      </c>
      <c r="AJ23" s="42">
        <f>SUM(AJ5:AJ22)</f>
        <v>940.89143084732893</v>
      </c>
      <c r="AK23" s="42">
        <f>SUM(AK5:AK22)</f>
        <v>3651.9375226432076</v>
      </c>
      <c r="AL23" s="42">
        <f>SUM(AL5:AL22)</f>
        <v>92.150307654379432</v>
      </c>
      <c r="AM23" s="42">
        <f>SUM(AM5:AM22)</f>
        <v>5621.9899563217614</v>
      </c>
      <c r="AN23" s="42">
        <f>SUM(AN5:AN22)</f>
        <v>246.24290831397667</v>
      </c>
      <c r="AO23" s="51">
        <f t="shared" si="5"/>
        <v>45389.591381024627</v>
      </c>
    </row>
    <row r="24" spans="1:41" ht="21.95" customHeight="1">
      <c r="A24" s="26">
        <v>19</v>
      </c>
      <c r="B24" s="27" t="s">
        <v>74</v>
      </c>
      <c r="C24" s="45">
        <v>732.08937276415043</v>
      </c>
      <c r="D24" s="48">
        <v>43.17178465361448</v>
      </c>
      <c r="E24" s="41">
        <v>130.27376074204003</v>
      </c>
      <c r="F24" s="41">
        <v>58.974174027474959</v>
      </c>
      <c r="G24" s="49">
        <v>8.8451065068895236</v>
      </c>
      <c r="H24" s="48">
        <v>75.306999503686171</v>
      </c>
      <c r="I24" s="41">
        <v>35.630407431582405</v>
      </c>
      <c r="J24" s="41">
        <v>30.860639365988504</v>
      </c>
      <c r="K24" s="41">
        <v>47.574572038626059</v>
      </c>
      <c r="L24" s="49">
        <v>7.2594092098084051</v>
      </c>
      <c r="M24" s="46">
        <f t="shared" si="0"/>
        <v>1169.9862262438612</v>
      </c>
      <c r="N24" s="26">
        <v>19</v>
      </c>
      <c r="O24" s="27" t="s">
        <v>74</v>
      </c>
      <c r="P24" s="48">
        <v>57.75127746260074</v>
      </c>
      <c r="Q24" s="41">
        <v>13.716855928555074</v>
      </c>
      <c r="R24" s="41">
        <v>6.7391447935572115</v>
      </c>
      <c r="S24" s="51">
        <f t="shared" si="1"/>
        <v>78.207278184713033</v>
      </c>
      <c r="T24" s="48">
        <v>50.336502078650263</v>
      </c>
      <c r="U24" s="41">
        <v>11.594384576370917</v>
      </c>
      <c r="V24" s="51">
        <f t="shared" si="2"/>
        <v>61.930886655021183</v>
      </c>
      <c r="W24" s="46">
        <f t="shared" si="3"/>
        <v>1310.1243910835954</v>
      </c>
      <c r="X24" s="48">
        <v>186.82257248799223</v>
      </c>
      <c r="Y24" s="41">
        <v>157.32427156883557</v>
      </c>
      <c r="Z24" s="41">
        <v>137.65873762273119</v>
      </c>
      <c r="AA24" s="49">
        <v>167.15703854188777</v>
      </c>
      <c r="AB24" s="26">
        <v>19</v>
      </c>
      <c r="AC24" s="27" t="s">
        <v>74</v>
      </c>
      <c r="AD24" s="48">
        <v>70.795922205976026</v>
      </c>
      <c r="AE24" s="41">
        <v>106.19388330896399</v>
      </c>
      <c r="AF24" s="41">
        <v>49.163834865261123</v>
      </c>
      <c r="AG24" s="41">
        <v>108.16043670357445</v>
      </c>
      <c r="AH24" s="51">
        <f t="shared" si="4"/>
        <v>983.27669730522246</v>
      </c>
      <c r="AI24" s="48">
        <v>23.820023202711177</v>
      </c>
      <c r="AJ24" s="41">
        <v>57.963077257079348</v>
      </c>
      <c r="AK24" s="41">
        <v>267.98950358653286</v>
      </c>
      <c r="AL24" s="41">
        <v>6.190171993999634</v>
      </c>
      <c r="AM24" s="41">
        <v>537.17815050469596</v>
      </c>
      <c r="AN24" s="41">
        <v>15.863942090696533</v>
      </c>
      <c r="AO24" s="51">
        <f t="shared" si="5"/>
        <v>3202.4059570245336</v>
      </c>
    </row>
    <row r="25" spans="1:41" ht="21.95" customHeight="1">
      <c r="A25" s="26">
        <v>20</v>
      </c>
      <c r="B25" s="27" t="s">
        <v>75</v>
      </c>
      <c r="C25" s="45">
        <v>42.183228286108687</v>
      </c>
      <c r="D25" s="48">
        <v>2.3769602420752185</v>
      </c>
      <c r="E25" s="41">
        <v>7.5211020727027948</v>
      </c>
      <c r="F25" s="41">
        <v>3.3067761778512983</v>
      </c>
      <c r="G25" s="49">
        <v>0.32941356397332128</v>
      </c>
      <c r="H25" s="48">
        <v>5.5319035648809463</v>
      </c>
      <c r="I25" s="41">
        <v>2.1076564285762633</v>
      </c>
      <c r="J25" s="41">
        <v>1.7587582804695132</v>
      </c>
      <c r="K25" s="41">
        <v>4.6731893644081239</v>
      </c>
      <c r="L25" s="49">
        <v>0.56553740063785096</v>
      </c>
      <c r="M25" s="46">
        <f t="shared" si="0"/>
        <v>70.354525381684027</v>
      </c>
      <c r="N25" s="26">
        <v>20</v>
      </c>
      <c r="O25" s="27" t="s">
        <v>75</v>
      </c>
      <c r="P25" s="48">
        <v>3.6022725312168888</v>
      </c>
      <c r="Q25" s="41">
        <v>1.2497617123133253</v>
      </c>
      <c r="R25" s="41">
        <v>0.76552615548017722</v>
      </c>
      <c r="S25" s="51">
        <f t="shared" si="1"/>
        <v>5.6175603990103919</v>
      </c>
      <c r="T25" s="48">
        <v>2.9193308374183768</v>
      </c>
      <c r="U25" s="41">
        <v>0.65611248773086006</v>
      </c>
      <c r="V25" s="51">
        <f t="shared" si="2"/>
        <v>3.5754433251492368</v>
      </c>
      <c r="W25" s="46">
        <f t="shared" si="3"/>
        <v>79.547529105843651</v>
      </c>
      <c r="X25" s="48">
        <v>11.7320219833547</v>
      </c>
      <c r="Y25" s="41">
        <v>9.8795974596671137</v>
      </c>
      <c r="Z25" s="41">
        <v>8.6446477772087285</v>
      </c>
      <c r="AA25" s="49">
        <v>10.497072300896312</v>
      </c>
      <c r="AB25" s="26">
        <v>20</v>
      </c>
      <c r="AC25" s="27" t="s">
        <v>75</v>
      </c>
      <c r="AD25" s="48">
        <v>4.4458188568502024</v>
      </c>
      <c r="AE25" s="41">
        <v>6.6687282852753045</v>
      </c>
      <c r="AF25" s="41">
        <v>3.0873742061459746</v>
      </c>
      <c r="AG25" s="41">
        <v>6.79222325352114</v>
      </c>
      <c r="AH25" s="51">
        <f t="shared" si="4"/>
        <v>61.747484122919474</v>
      </c>
      <c r="AI25" s="48">
        <v>2.262387702496389</v>
      </c>
      <c r="AJ25" s="41">
        <v>4.2172744913264326</v>
      </c>
      <c r="AK25" s="41">
        <v>22.205535130291867</v>
      </c>
      <c r="AL25" s="41">
        <v>0.52107855750028764</v>
      </c>
      <c r="AM25" s="41">
        <v>50.899859459257996</v>
      </c>
      <c r="AN25" s="41">
        <v>0.5894509494142699</v>
      </c>
      <c r="AO25" s="51">
        <f t="shared" si="5"/>
        <v>221.99059951905036</v>
      </c>
    </row>
    <row r="26" spans="1:41" ht="21.95" customHeight="1">
      <c r="A26" s="26">
        <v>21</v>
      </c>
      <c r="B26" s="27" t="s">
        <v>76</v>
      </c>
      <c r="C26" s="45">
        <v>0.23040949413951414</v>
      </c>
      <c r="D26" s="48">
        <v>5.9216072282160534E-3</v>
      </c>
      <c r="E26" s="41">
        <v>1.6650820463786541E-2</v>
      </c>
      <c r="F26" s="41">
        <v>1.8993497877304446E-2</v>
      </c>
      <c r="G26" s="49">
        <v>6.0669154981268336E-4</v>
      </c>
      <c r="H26" s="48">
        <v>2.6063246425747439E-2</v>
      </c>
      <c r="I26" s="41">
        <v>2.2756157010349644E-3</v>
      </c>
      <c r="J26" s="41">
        <v>1.9924024985742013E-3</v>
      </c>
      <c r="K26" s="41">
        <v>9.7109955432381941E-3</v>
      </c>
      <c r="L26" s="49">
        <v>1.9342449937926107E-4</v>
      </c>
      <c r="M26" s="46">
        <f t="shared" si="0"/>
        <v>0.31281779592660786</v>
      </c>
      <c r="N26" s="26">
        <v>21</v>
      </c>
      <c r="O26" s="27" t="s">
        <v>76</v>
      </c>
      <c r="P26" s="48">
        <v>1.9981900851621236E-2</v>
      </c>
      <c r="Q26" s="41">
        <v>2.6586221388022503E-3</v>
      </c>
      <c r="R26" s="41">
        <v>3.042510537337997E-3</v>
      </c>
      <c r="S26" s="51">
        <f t="shared" si="1"/>
        <v>2.5683033527761481E-2</v>
      </c>
      <c r="T26" s="48">
        <v>7.2452220655458612E-3</v>
      </c>
      <c r="U26" s="41">
        <v>7.1003073734762973E-4</v>
      </c>
      <c r="V26" s="51">
        <f t="shared" si="2"/>
        <v>7.9552528028934907E-3</v>
      </c>
      <c r="W26" s="46">
        <f t="shared" si="3"/>
        <v>0.34645608225726282</v>
      </c>
      <c r="X26" s="48">
        <v>5.0092259411324391E-2</v>
      </c>
      <c r="Y26" s="41">
        <v>4.2182955293746854E-2</v>
      </c>
      <c r="Z26" s="41">
        <v>3.6910085882028508E-2</v>
      </c>
      <c r="AA26" s="49">
        <v>4.4819389999606045E-2</v>
      </c>
      <c r="AB26" s="26">
        <v>21</v>
      </c>
      <c r="AC26" s="27" t="s">
        <v>76</v>
      </c>
      <c r="AD26" s="48">
        <v>1.8982329882186087E-2</v>
      </c>
      <c r="AE26" s="41">
        <v>2.8473494823279131E-2</v>
      </c>
      <c r="AF26" s="41">
        <v>1.3182173529295895E-2</v>
      </c>
      <c r="AG26" s="41">
        <v>2.9000781764450961E-2</v>
      </c>
      <c r="AH26" s="51">
        <f t="shared" si="4"/>
        <v>0.26364347058591786</v>
      </c>
      <c r="AI26" s="48">
        <v>1.0331436583140886E-2</v>
      </c>
      <c r="AJ26" s="41">
        <v>1.6992903523461146E-2</v>
      </c>
      <c r="AK26" s="41">
        <v>0.20294010171148411</v>
      </c>
      <c r="AL26" s="41">
        <v>1.0336084578200667E-3</v>
      </c>
      <c r="AM26" s="41">
        <v>0.77919704811714185</v>
      </c>
      <c r="AN26" s="41">
        <v>1.9285796121182863E-3</v>
      </c>
      <c r="AO26" s="51">
        <f t="shared" si="5"/>
        <v>1.622523230848347</v>
      </c>
    </row>
    <row r="27" spans="1:41" ht="21.95" customHeight="1">
      <c r="A27" s="26">
        <v>22</v>
      </c>
      <c r="B27" s="27" t="s">
        <v>77</v>
      </c>
      <c r="C27" s="45">
        <v>59.829131986329294</v>
      </c>
      <c r="D27" s="48">
        <v>3.3005623553825232</v>
      </c>
      <c r="E27" s="41">
        <v>12.112686579007249</v>
      </c>
      <c r="F27" s="41">
        <v>4.8087405622531234</v>
      </c>
      <c r="G27" s="49">
        <v>0.53424605389990254</v>
      </c>
      <c r="H27" s="48">
        <v>6.7648499570136371</v>
      </c>
      <c r="I27" s="41">
        <v>2.9458694150245588</v>
      </c>
      <c r="J27" s="41">
        <v>2.4206458885107374</v>
      </c>
      <c r="K27" s="41">
        <v>5.0770350006543508</v>
      </c>
      <c r="L27" s="49">
        <v>0.39615533438443007</v>
      </c>
      <c r="M27" s="46">
        <f t="shared" si="0"/>
        <v>98.189923132459811</v>
      </c>
      <c r="N27" s="26">
        <v>22</v>
      </c>
      <c r="O27" s="27" t="s">
        <v>77</v>
      </c>
      <c r="P27" s="48">
        <v>4.2725246083979096</v>
      </c>
      <c r="Q27" s="41">
        <v>1.386424182875954</v>
      </c>
      <c r="R27" s="41">
        <v>0.79629366982898686</v>
      </c>
      <c r="S27" s="51">
        <f t="shared" si="1"/>
        <v>6.4552424611028503</v>
      </c>
      <c r="T27" s="48">
        <v>3.3967871132557388</v>
      </c>
      <c r="U27" s="41">
        <v>1.0797661781007839</v>
      </c>
      <c r="V27" s="51">
        <f t="shared" si="2"/>
        <v>4.4765532913565229</v>
      </c>
      <c r="W27" s="46">
        <f t="shared" si="3"/>
        <v>109.12171888491918</v>
      </c>
      <c r="X27" s="48">
        <v>13.05646437608709</v>
      </c>
      <c r="Y27" s="41">
        <v>10.994917369336495</v>
      </c>
      <c r="Z27" s="41">
        <v>9.6205526981694387</v>
      </c>
      <c r="AA27" s="49">
        <v>11.682099704920031</v>
      </c>
      <c r="AB27" s="26">
        <v>22</v>
      </c>
      <c r="AC27" s="27" t="s">
        <v>77</v>
      </c>
      <c r="AD27" s="48">
        <v>4.947712816201423</v>
      </c>
      <c r="AE27" s="41">
        <v>7.4215692243021341</v>
      </c>
      <c r="AF27" s="41">
        <v>3.4359116779176548</v>
      </c>
      <c r="AG27" s="41">
        <v>7.5590056914188377</v>
      </c>
      <c r="AH27" s="51">
        <f t="shared" si="4"/>
        <v>68.718233558353106</v>
      </c>
      <c r="AI27" s="48">
        <v>2.1985027321676647</v>
      </c>
      <c r="AJ27" s="41">
        <v>4.7018283849049034</v>
      </c>
      <c r="AK27" s="41">
        <v>19.773308695230522</v>
      </c>
      <c r="AL27" s="41">
        <v>0.66244910566434523</v>
      </c>
      <c r="AM27" s="41">
        <v>48.055350631924796</v>
      </c>
      <c r="AN27" s="41">
        <v>1.6387983267180877</v>
      </c>
      <c r="AO27" s="51">
        <f t="shared" si="5"/>
        <v>254.8701903198826</v>
      </c>
    </row>
    <row r="28" spans="1:41" ht="21.95" customHeight="1">
      <c r="A28" s="26">
        <v>23</v>
      </c>
      <c r="B28" s="27" t="s">
        <v>78</v>
      </c>
      <c r="C28" s="45">
        <v>23.725884441305084</v>
      </c>
      <c r="D28" s="48">
        <v>1.7313868986718348</v>
      </c>
      <c r="E28" s="41">
        <v>6.3308556767816739</v>
      </c>
      <c r="F28" s="41">
        <v>2.5019780875292836</v>
      </c>
      <c r="G28" s="49">
        <v>0.19178135567583518</v>
      </c>
      <c r="H28" s="48">
        <v>4.6701593521894793</v>
      </c>
      <c r="I28" s="41">
        <v>1.5432765374921158</v>
      </c>
      <c r="J28" s="41">
        <v>0.89650969901382882</v>
      </c>
      <c r="K28" s="41">
        <v>6.0963387397733015</v>
      </c>
      <c r="L28" s="49">
        <v>0.39339566817709903</v>
      </c>
      <c r="M28" s="46">
        <f t="shared" si="0"/>
        <v>48.081566456609536</v>
      </c>
      <c r="N28" s="26">
        <v>23</v>
      </c>
      <c r="O28" s="27" t="s">
        <v>78</v>
      </c>
      <c r="P28" s="48">
        <v>2.0812661414491047</v>
      </c>
      <c r="Q28" s="41">
        <v>1.5267276787369162</v>
      </c>
      <c r="R28" s="41">
        <v>0.96166969137689717</v>
      </c>
      <c r="S28" s="51">
        <f t="shared" si="1"/>
        <v>4.5696635115629185</v>
      </c>
      <c r="T28" s="48">
        <v>2.7372879605943701</v>
      </c>
      <c r="U28" s="41">
        <v>0.44765529559380113</v>
      </c>
      <c r="V28" s="51">
        <f t="shared" si="2"/>
        <v>3.1849432561881712</v>
      </c>
      <c r="W28" s="46">
        <f t="shared" si="3"/>
        <v>55.836173224360628</v>
      </c>
      <c r="X28" s="48">
        <v>7.5011027346207495</v>
      </c>
      <c r="Y28" s="41">
        <v>6.3167180923122075</v>
      </c>
      <c r="Z28" s="41">
        <v>5.5271283307731869</v>
      </c>
      <c r="AA28" s="49">
        <v>6.7115129730817236</v>
      </c>
      <c r="AB28" s="26">
        <v>23</v>
      </c>
      <c r="AC28" s="27" t="s">
        <v>78</v>
      </c>
      <c r="AD28" s="48">
        <v>2.8425231415404952</v>
      </c>
      <c r="AE28" s="41">
        <v>4.2637847123107422</v>
      </c>
      <c r="AF28" s="41">
        <v>1.9739744038475662</v>
      </c>
      <c r="AG28" s="41">
        <v>4.342743688464644</v>
      </c>
      <c r="AH28" s="51">
        <f t="shared" si="4"/>
        <v>39.479488076951313</v>
      </c>
      <c r="AI28" s="48">
        <v>2.2838823713852854</v>
      </c>
      <c r="AJ28" s="41">
        <v>2.8609183282398867</v>
      </c>
      <c r="AK28" s="41">
        <v>11.535643583679651</v>
      </c>
      <c r="AL28" s="41">
        <v>0.65981290164638207</v>
      </c>
      <c r="AM28" s="41">
        <v>21.336336648028556</v>
      </c>
      <c r="AN28" s="41">
        <v>0.37035885829739151</v>
      </c>
      <c r="AO28" s="51">
        <f t="shared" si="5"/>
        <v>134.3626139925891</v>
      </c>
    </row>
    <row r="29" spans="1:41" ht="21.95" customHeight="1">
      <c r="A29" s="26">
        <v>24</v>
      </c>
      <c r="B29" s="27" t="s">
        <v>79</v>
      </c>
      <c r="C29" s="45">
        <v>484.04638670289</v>
      </c>
      <c r="D29" s="48">
        <v>26.90012473122308</v>
      </c>
      <c r="E29" s="41">
        <v>80.01610582494061</v>
      </c>
      <c r="F29" s="41">
        <v>40.140096023542363</v>
      </c>
      <c r="G29" s="49">
        <v>4.0680883295421992</v>
      </c>
      <c r="H29" s="48">
        <v>53.1832020963923</v>
      </c>
      <c r="I29" s="41">
        <v>24.638671109597627</v>
      </c>
      <c r="J29" s="41">
        <v>21.327163774970419</v>
      </c>
      <c r="K29" s="41">
        <v>33.269608375025683</v>
      </c>
      <c r="L29" s="49">
        <v>5.6362730077409999</v>
      </c>
      <c r="M29" s="46">
        <f t="shared" si="0"/>
        <v>773.22571997586533</v>
      </c>
      <c r="N29" s="26">
        <v>24</v>
      </c>
      <c r="O29" s="27" t="s">
        <v>79</v>
      </c>
      <c r="P29" s="48">
        <v>42.421843414955909</v>
      </c>
      <c r="Q29" s="41">
        <v>9.1768439807134836</v>
      </c>
      <c r="R29" s="41">
        <v>4.6307002408781663</v>
      </c>
      <c r="S29" s="51">
        <f t="shared" si="1"/>
        <v>56.229387636547557</v>
      </c>
      <c r="T29" s="48">
        <v>35.270692051712601</v>
      </c>
      <c r="U29" s="41">
        <v>6.6280681811448146</v>
      </c>
      <c r="V29" s="51">
        <f t="shared" si="2"/>
        <v>41.898760232857413</v>
      </c>
      <c r="W29" s="46">
        <f t="shared" si="3"/>
        <v>871.35386784527032</v>
      </c>
      <c r="X29" s="48">
        <v>140.95891243437106</v>
      </c>
      <c r="Y29" s="41">
        <v>118.70224204999667</v>
      </c>
      <c r="Z29" s="41">
        <v>103.86446179374708</v>
      </c>
      <c r="AA29" s="49">
        <v>126.12113217812148</v>
      </c>
      <c r="AB29" s="26">
        <v>24</v>
      </c>
      <c r="AC29" s="27" t="s">
        <v>79</v>
      </c>
      <c r="AD29" s="48">
        <v>53.416008922498484</v>
      </c>
      <c r="AE29" s="41">
        <v>80.124013383747752</v>
      </c>
      <c r="AF29" s="41">
        <v>37.094450640623961</v>
      </c>
      <c r="AG29" s="41">
        <v>81.607791409372695</v>
      </c>
      <c r="AH29" s="51">
        <f t="shared" si="4"/>
        <v>741.88901281247922</v>
      </c>
      <c r="AI29" s="48">
        <v>18.774305702444448</v>
      </c>
      <c r="AJ29" s="41">
        <v>48.241459575743669</v>
      </c>
      <c r="AK29" s="41">
        <v>230.73037049862631</v>
      </c>
      <c r="AL29" s="41">
        <v>3.6011824415548648</v>
      </c>
      <c r="AM29" s="41">
        <v>452.64629787546988</v>
      </c>
      <c r="AN29" s="41">
        <v>10.250765697249561</v>
      </c>
      <c r="AO29" s="51">
        <f t="shared" si="5"/>
        <v>2377.487262448838</v>
      </c>
    </row>
    <row r="30" spans="1:41" ht="21.95" customHeight="1">
      <c r="A30" s="26">
        <v>25</v>
      </c>
      <c r="B30" s="27" t="s">
        <v>80</v>
      </c>
      <c r="C30" s="45">
        <v>422.85468814992811</v>
      </c>
      <c r="D30" s="48">
        <v>24.361868795910901</v>
      </c>
      <c r="E30" s="41">
        <v>77.344653373782336</v>
      </c>
      <c r="F30" s="41">
        <v>37.043269679109024</v>
      </c>
      <c r="G30" s="49">
        <v>5.0783267525262934</v>
      </c>
      <c r="H30" s="48">
        <v>48.176372587683218</v>
      </c>
      <c r="I30" s="41">
        <v>21.924241745302098</v>
      </c>
      <c r="J30" s="41">
        <v>21.378367698248191</v>
      </c>
      <c r="K30" s="41">
        <v>29.714851888060462</v>
      </c>
      <c r="L30" s="49">
        <v>4.7789701604268693</v>
      </c>
      <c r="M30" s="46">
        <f t="shared" si="0"/>
        <v>692.65561083097748</v>
      </c>
      <c r="N30" s="26">
        <v>25</v>
      </c>
      <c r="O30" s="27" t="s">
        <v>80</v>
      </c>
      <c r="P30" s="48">
        <v>35.989176910908597</v>
      </c>
      <c r="Q30" s="41">
        <v>8.8110107385779539</v>
      </c>
      <c r="R30" s="41">
        <v>4.3766898028020611</v>
      </c>
      <c r="S30" s="51">
        <f t="shared" si="1"/>
        <v>49.176877452288608</v>
      </c>
      <c r="T30" s="48">
        <v>32.568745892634418</v>
      </c>
      <c r="U30" s="41">
        <v>6.2676381745523182</v>
      </c>
      <c r="V30" s="51">
        <f t="shared" si="2"/>
        <v>38.836384067186735</v>
      </c>
      <c r="W30" s="46">
        <f t="shared" si="3"/>
        <v>780.66887235045283</v>
      </c>
      <c r="X30" s="48">
        <v>128.21696091206866</v>
      </c>
      <c r="Y30" s="41">
        <v>107.9721776101631</v>
      </c>
      <c r="Z30" s="41">
        <v>94.475655408892749</v>
      </c>
      <c r="AA30" s="49">
        <v>114.72043871079835</v>
      </c>
      <c r="AB30" s="26">
        <v>25</v>
      </c>
      <c r="AC30" s="27" t="s">
        <v>80</v>
      </c>
      <c r="AD30" s="48">
        <v>48.587479924573408</v>
      </c>
      <c r="AE30" s="41">
        <v>72.881219886860123</v>
      </c>
      <c r="AF30" s="41">
        <v>33.741305503175973</v>
      </c>
      <c r="AG30" s="41">
        <v>74.230872106987121</v>
      </c>
      <c r="AH30" s="51">
        <f t="shared" si="4"/>
        <v>674.82611006351942</v>
      </c>
      <c r="AI30" s="48">
        <v>14.598117439004714</v>
      </c>
      <c r="AJ30" s="41">
        <v>35.265342486218962</v>
      </c>
      <c r="AK30" s="41">
        <v>183.79505524678396</v>
      </c>
      <c r="AL30" s="41">
        <v>3.5585736811754809</v>
      </c>
      <c r="AM30" s="41">
        <v>385.42364196600226</v>
      </c>
      <c r="AN30" s="41">
        <v>8.6178574839172786</v>
      </c>
      <c r="AO30" s="51">
        <f t="shared" si="5"/>
        <v>2086.7535707170746</v>
      </c>
    </row>
    <row r="31" spans="1:41" ht="21.95" customHeight="1">
      <c r="A31" s="26">
        <v>26</v>
      </c>
      <c r="B31" s="27" t="s">
        <v>63</v>
      </c>
      <c r="C31" s="45">
        <v>175.47559086309374</v>
      </c>
      <c r="D31" s="48">
        <v>9.5369421920648669</v>
      </c>
      <c r="E31" s="41">
        <v>32.871604619060108</v>
      </c>
      <c r="F31" s="41">
        <v>13.671712097249488</v>
      </c>
      <c r="G31" s="49">
        <v>1.6156365338726382</v>
      </c>
      <c r="H31" s="48">
        <v>19.627732627901405</v>
      </c>
      <c r="I31" s="41">
        <v>8.8962539299449688</v>
      </c>
      <c r="J31" s="41">
        <v>7.2794675684126764</v>
      </c>
      <c r="K31" s="41">
        <v>14.061359266423386</v>
      </c>
      <c r="L31" s="49">
        <v>2.0068721094804784</v>
      </c>
      <c r="M31" s="46">
        <f t="shared" si="0"/>
        <v>285.04317180750371</v>
      </c>
      <c r="N31" s="26">
        <v>26</v>
      </c>
      <c r="O31" s="27" t="s">
        <v>63</v>
      </c>
      <c r="P31" s="48">
        <v>13.136712556833611</v>
      </c>
      <c r="Q31" s="41">
        <v>3.7502009713109627</v>
      </c>
      <c r="R31" s="41">
        <v>1.9229350475748221</v>
      </c>
      <c r="S31" s="51">
        <f t="shared" si="1"/>
        <v>18.809848575719396</v>
      </c>
      <c r="T31" s="48">
        <v>11.926110804299251</v>
      </c>
      <c r="U31" s="41">
        <v>2.6032318311072724</v>
      </c>
      <c r="V31" s="51">
        <f t="shared" si="2"/>
        <v>14.529342635406524</v>
      </c>
      <c r="W31" s="46">
        <f t="shared" si="3"/>
        <v>318.38236301862963</v>
      </c>
      <c r="X31" s="48">
        <v>41.456241887937132</v>
      </c>
      <c r="Y31" s="41">
        <v>34.910519484578636</v>
      </c>
      <c r="Z31" s="41">
        <v>30.546704549006318</v>
      </c>
      <c r="AA31" s="49">
        <v>37.092426952364811</v>
      </c>
      <c r="AB31" s="26">
        <v>26</v>
      </c>
      <c r="AC31" s="27" t="s">
        <v>63</v>
      </c>
      <c r="AD31" s="48">
        <v>15.709733768060387</v>
      </c>
      <c r="AE31" s="41">
        <v>23.564600652090579</v>
      </c>
      <c r="AF31" s="41">
        <v>10.909537338930827</v>
      </c>
      <c r="AG31" s="41">
        <v>24.000982145647804</v>
      </c>
      <c r="AH31" s="51">
        <f t="shared" si="4"/>
        <v>218.19074677861647</v>
      </c>
      <c r="AI31" s="48">
        <v>5.9385422944833373</v>
      </c>
      <c r="AJ31" s="41">
        <v>16.125121377106243</v>
      </c>
      <c r="AK31" s="41">
        <v>63.307659300876246</v>
      </c>
      <c r="AL31" s="41">
        <v>1.5666248119527137</v>
      </c>
      <c r="AM31" s="41">
        <v>116.56647794266439</v>
      </c>
      <c r="AN31" s="41">
        <v>3.079179981744411</v>
      </c>
      <c r="AO31" s="51">
        <f t="shared" si="5"/>
        <v>743.1567155060734</v>
      </c>
    </row>
    <row r="32" spans="1:41" ht="21.95" customHeight="1">
      <c r="A32" s="26">
        <v>27</v>
      </c>
      <c r="B32" s="44" t="s">
        <v>81</v>
      </c>
      <c r="C32" s="45">
        <v>47.756338467786755</v>
      </c>
      <c r="D32" s="48">
        <v>3.2739596733736063</v>
      </c>
      <c r="E32" s="41">
        <v>8.380879200030698</v>
      </c>
      <c r="F32" s="41">
        <v>4.0876065948263527</v>
      </c>
      <c r="G32" s="49">
        <v>0.36896756637202344</v>
      </c>
      <c r="H32" s="48">
        <v>5.0187214653358287</v>
      </c>
      <c r="I32" s="41">
        <v>3.3598836763041158</v>
      </c>
      <c r="J32" s="41">
        <v>2.5996779852926735</v>
      </c>
      <c r="K32" s="41">
        <v>3.5872801328630444</v>
      </c>
      <c r="L32" s="49">
        <v>1.0193940392142387</v>
      </c>
      <c r="M32" s="46">
        <f t="shared" si="0"/>
        <v>79.452708801399325</v>
      </c>
      <c r="N32" s="26">
        <v>27</v>
      </c>
      <c r="O32" s="44" t="s">
        <v>81</v>
      </c>
      <c r="P32" s="48">
        <v>5.2106586740537146</v>
      </c>
      <c r="Q32" s="41">
        <v>1.5756667575688499</v>
      </c>
      <c r="R32" s="41">
        <v>0.40793823075348157</v>
      </c>
      <c r="S32" s="51">
        <f t="shared" si="1"/>
        <v>7.1942636623760459</v>
      </c>
      <c r="T32" s="48">
        <v>2.7323777548160586</v>
      </c>
      <c r="U32" s="41">
        <v>0.50738310006322807</v>
      </c>
      <c r="V32" s="51">
        <f t="shared" si="2"/>
        <v>3.2397608548792869</v>
      </c>
      <c r="W32" s="46">
        <f t="shared" si="3"/>
        <v>89.886733318654663</v>
      </c>
      <c r="X32" s="48">
        <v>15.743027344926823</v>
      </c>
      <c r="Y32" s="41">
        <v>13.257286185201538</v>
      </c>
      <c r="Z32" s="41">
        <v>11.600125412051348</v>
      </c>
      <c r="AA32" s="49">
        <v>14.085866571776634</v>
      </c>
      <c r="AB32" s="26">
        <v>27</v>
      </c>
      <c r="AC32" s="44" t="s">
        <v>81</v>
      </c>
      <c r="AD32" s="48">
        <v>5.9657787833406921</v>
      </c>
      <c r="AE32" s="41">
        <v>8.9486681750110364</v>
      </c>
      <c r="AF32" s="41">
        <v>4.142901932875481</v>
      </c>
      <c r="AG32" s="41">
        <v>9.1143842523260563</v>
      </c>
      <c r="AH32" s="51">
        <f t="shared" si="4"/>
        <v>82.85803865750961</v>
      </c>
      <c r="AI32" s="48">
        <v>5.0110562104810761</v>
      </c>
      <c r="AJ32" s="41">
        <v>5.6449649844828507</v>
      </c>
      <c r="AK32" s="41">
        <v>18.075271608330528</v>
      </c>
      <c r="AL32" s="41">
        <v>0.84378357111844549</v>
      </c>
      <c r="AM32" s="41">
        <v>12.830975940326603</v>
      </c>
      <c r="AN32" s="41">
        <v>0.78496535344620821</v>
      </c>
      <c r="AO32" s="51">
        <f t="shared" si="5"/>
        <v>215.93578964435</v>
      </c>
    </row>
    <row r="33" spans="1:41" ht="21.95" customHeight="1">
      <c r="A33" s="26">
        <v>28</v>
      </c>
      <c r="B33" s="44" t="s">
        <v>82</v>
      </c>
      <c r="C33" s="45">
        <v>8.4990863125055256</v>
      </c>
      <c r="D33" s="48">
        <v>0.36897454348185982</v>
      </c>
      <c r="E33" s="41">
        <v>1.3995401909778491</v>
      </c>
      <c r="F33" s="41">
        <v>0.6754089327280981</v>
      </c>
      <c r="G33" s="49">
        <v>6.4597267006908141E-2</v>
      </c>
      <c r="H33" s="48">
        <v>1.0853534728379304</v>
      </c>
      <c r="I33" s="41">
        <v>0.61542397804607052</v>
      </c>
      <c r="J33" s="41">
        <v>0.60751198772748372</v>
      </c>
      <c r="K33" s="41">
        <v>0.4934089509212416</v>
      </c>
      <c r="L33" s="49">
        <v>0.21249652665905538</v>
      </c>
      <c r="M33" s="46">
        <f t="shared" si="0"/>
        <v>14.021802162892023</v>
      </c>
      <c r="N33" s="26">
        <v>28</v>
      </c>
      <c r="O33" s="44" t="s">
        <v>82</v>
      </c>
      <c r="P33" s="48">
        <v>0.92321926805127619</v>
      </c>
      <c r="Q33" s="41">
        <v>0.16493083503897574</v>
      </c>
      <c r="R33" s="41">
        <v>9.4051057807834126E-2</v>
      </c>
      <c r="S33" s="51">
        <f t="shared" si="1"/>
        <v>1.182201160898086</v>
      </c>
      <c r="T33" s="48">
        <v>0.87410522127469392</v>
      </c>
      <c r="U33" s="41">
        <v>7.9318976376605607E-2</v>
      </c>
      <c r="V33" s="51">
        <f t="shared" si="2"/>
        <v>0.95342419765129949</v>
      </c>
      <c r="W33" s="46">
        <f t="shared" si="3"/>
        <v>16.157427521441409</v>
      </c>
      <c r="X33" s="48">
        <v>3.7956315954283109</v>
      </c>
      <c r="Y33" s="41">
        <v>3.1963213435185769</v>
      </c>
      <c r="Z33" s="41">
        <v>2.7967811755787557</v>
      </c>
      <c r="AA33" s="49">
        <v>3.3960914274884892</v>
      </c>
      <c r="AB33" s="26">
        <v>28</v>
      </c>
      <c r="AC33" s="44" t="s">
        <v>82</v>
      </c>
      <c r="AD33" s="48">
        <v>1.4383446045833599</v>
      </c>
      <c r="AE33" s="41">
        <v>2.1575169068750397</v>
      </c>
      <c r="AF33" s="41">
        <v>0.99885041984955558</v>
      </c>
      <c r="AG33" s="41">
        <v>2.1974709236690217</v>
      </c>
      <c r="AH33" s="51">
        <f t="shared" si="4"/>
        <v>19.97700839699111</v>
      </c>
      <c r="AI33" s="48">
        <v>0.32384839508108165</v>
      </c>
      <c r="AJ33" s="41">
        <v>0.77814113397646434</v>
      </c>
      <c r="AK33" s="41">
        <v>6.3497900400334766</v>
      </c>
      <c r="AL33" s="41">
        <v>5.0982781103758E-2</v>
      </c>
      <c r="AM33" s="41">
        <v>12.896735326844952</v>
      </c>
      <c r="AN33" s="41">
        <v>8.278756260480695E-2</v>
      </c>
      <c r="AO33" s="51">
        <f t="shared" si="5"/>
        <v>56.616721158077056</v>
      </c>
    </row>
    <row r="34" spans="1:41" ht="21.95" customHeight="1">
      <c r="A34" s="26">
        <v>29</v>
      </c>
      <c r="B34" s="44" t="s">
        <v>83</v>
      </c>
      <c r="C34" s="45">
        <v>8.0200825798186415</v>
      </c>
      <c r="D34" s="48">
        <v>0.33221443995817773</v>
      </c>
      <c r="E34" s="41">
        <v>1.3855276571548665</v>
      </c>
      <c r="F34" s="41">
        <v>0.66458885298737869</v>
      </c>
      <c r="G34" s="49">
        <v>6.1172130695763507E-2</v>
      </c>
      <c r="H34" s="48">
        <v>1.106444934037742</v>
      </c>
      <c r="I34" s="41">
        <v>0.89825145467175771</v>
      </c>
      <c r="J34" s="41">
        <v>0.65575492304126681</v>
      </c>
      <c r="K34" s="41">
        <v>0.50776138149888073</v>
      </c>
      <c r="L34" s="49">
        <v>0.19560970685754062</v>
      </c>
      <c r="M34" s="46">
        <f t="shared" si="0"/>
        <v>13.827408060722014</v>
      </c>
      <c r="N34" s="26">
        <v>29</v>
      </c>
      <c r="O34" s="44" t="s">
        <v>83</v>
      </c>
      <c r="P34" s="48">
        <v>1.0754333741151494</v>
      </c>
      <c r="Q34" s="41">
        <v>0.10598526234173229</v>
      </c>
      <c r="R34" s="41">
        <v>9.2891426994699031E-2</v>
      </c>
      <c r="S34" s="51">
        <f t="shared" si="1"/>
        <v>1.2743100634515807</v>
      </c>
      <c r="T34" s="48">
        <v>1.2889678182381517</v>
      </c>
      <c r="U34" s="41">
        <v>8.5318095959011936E-2</v>
      </c>
      <c r="V34" s="51">
        <f t="shared" si="2"/>
        <v>1.3742859141971635</v>
      </c>
      <c r="W34" s="46">
        <f t="shared" si="3"/>
        <v>16.47600403837076</v>
      </c>
      <c r="X34" s="48">
        <v>4.3567754523641558</v>
      </c>
      <c r="Y34" s="41">
        <v>3.6688635388329738</v>
      </c>
      <c r="Z34" s="41">
        <v>3.2102555964788531</v>
      </c>
      <c r="AA34" s="49">
        <v>3.898167510010035</v>
      </c>
      <c r="AB34" s="26">
        <v>29</v>
      </c>
      <c r="AC34" s="44" t="s">
        <v>83</v>
      </c>
      <c r="AD34" s="48">
        <v>1.6509885924748382</v>
      </c>
      <c r="AE34" s="41">
        <v>2.4764828887122574</v>
      </c>
      <c r="AF34" s="41">
        <v>1.1465198558853045</v>
      </c>
      <c r="AG34" s="41">
        <v>2.5223436829476693</v>
      </c>
      <c r="AH34" s="51">
        <f t="shared" si="4"/>
        <v>22.930397117706086</v>
      </c>
      <c r="AI34" s="48">
        <v>0.22151942335555</v>
      </c>
      <c r="AJ34" s="41">
        <v>0.65007546873475408</v>
      </c>
      <c r="AK34" s="41">
        <v>5.9654075488867191</v>
      </c>
      <c r="AL34" s="41">
        <v>1.996730101483456E-2</v>
      </c>
      <c r="AM34" s="41">
        <v>8.4876167485301615</v>
      </c>
      <c r="AN34" s="41">
        <v>6.2651465971732087E-2</v>
      </c>
      <c r="AO34" s="51">
        <f t="shared" si="5"/>
        <v>54.813639112570598</v>
      </c>
    </row>
    <row r="35" spans="1:41" ht="21.95" customHeight="1">
      <c r="A35" s="26">
        <v>30</v>
      </c>
      <c r="B35" s="44" t="s">
        <v>84</v>
      </c>
      <c r="C35" s="45">
        <v>26.97674269082524</v>
      </c>
      <c r="D35" s="48">
        <v>1.5029626214022014</v>
      </c>
      <c r="E35" s="41">
        <v>4.6082937679169911</v>
      </c>
      <c r="F35" s="41">
        <v>2.3343982134347079</v>
      </c>
      <c r="G35" s="49">
        <v>0.13740706209803799</v>
      </c>
      <c r="H35" s="48">
        <v>3.0191181109772312</v>
      </c>
      <c r="I35" s="41">
        <v>1.6670380215952101</v>
      </c>
      <c r="J35" s="41">
        <v>1.3320057593400509</v>
      </c>
      <c r="K35" s="41">
        <v>1.4586225321530173</v>
      </c>
      <c r="L35" s="49">
        <v>0.61769186759151562</v>
      </c>
      <c r="M35" s="46">
        <f t="shared" si="0"/>
        <v>43.654280647334204</v>
      </c>
      <c r="N35" s="26">
        <v>30</v>
      </c>
      <c r="O35" s="44" t="s">
        <v>84</v>
      </c>
      <c r="P35" s="48">
        <v>2.7972961063831714</v>
      </c>
      <c r="Q35" s="41">
        <v>0.46392648578905077</v>
      </c>
      <c r="R35" s="41">
        <v>0.21677725790602531</v>
      </c>
      <c r="S35" s="51">
        <f t="shared" si="1"/>
        <v>3.4779998500782474</v>
      </c>
      <c r="T35" s="48">
        <v>2.6691396120703659</v>
      </c>
      <c r="U35" s="41">
        <v>0.30679192424147173</v>
      </c>
      <c r="V35" s="51">
        <f t="shared" si="2"/>
        <v>2.9759315363118377</v>
      </c>
      <c r="W35" s="46">
        <f t="shared" si="3"/>
        <v>50.108212033724286</v>
      </c>
      <c r="X35" s="48">
        <v>13.043111868689605</v>
      </c>
      <c r="Y35" s="41">
        <v>10.983673152580721</v>
      </c>
      <c r="Z35" s="41">
        <v>9.6107140085081326</v>
      </c>
      <c r="AA35" s="49">
        <v>11.670152724617019</v>
      </c>
      <c r="AB35" s="26">
        <v>30</v>
      </c>
      <c r="AC35" s="44" t="s">
        <v>84</v>
      </c>
      <c r="AD35" s="48">
        <v>4.9426529186613255</v>
      </c>
      <c r="AE35" s="41">
        <v>7.4139793779919891</v>
      </c>
      <c r="AF35" s="41">
        <v>3.4323978601814757</v>
      </c>
      <c r="AG35" s="41">
        <v>7.5512752923992457</v>
      </c>
      <c r="AH35" s="51">
        <f t="shared" si="4"/>
        <v>68.647957203629517</v>
      </c>
      <c r="AI35" s="48">
        <v>1.7627545086387655</v>
      </c>
      <c r="AJ35" s="41">
        <v>2.8805572720610395</v>
      </c>
      <c r="AK35" s="41">
        <v>18.441105725076838</v>
      </c>
      <c r="AL35" s="41">
        <v>0.16218119612590576</v>
      </c>
      <c r="AM35" s="41">
        <v>32.414262055324926</v>
      </c>
      <c r="AN35" s="41">
        <v>0.48189424465892844</v>
      </c>
      <c r="AO35" s="51">
        <f t="shared" si="5"/>
        <v>174.89892423924022</v>
      </c>
    </row>
    <row r="36" spans="1:41" ht="21.95" customHeight="1">
      <c r="A36" s="26">
        <v>31</v>
      </c>
      <c r="B36" s="44" t="s">
        <v>85</v>
      </c>
      <c r="C36" s="45">
        <v>1.0625107270078058</v>
      </c>
      <c r="D36" s="48">
        <v>3.3825083195838164E-2</v>
      </c>
      <c r="E36" s="41">
        <v>0.10887108344834143</v>
      </c>
      <c r="F36" s="41">
        <v>8.7398634458241739E-2</v>
      </c>
      <c r="G36" s="49">
        <v>3.2505441097347141E-3</v>
      </c>
      <c r="H36" s="48">
        <v>0.12278072524092273</v>
      </c>
      <c r="I36" s="41">
        <v>2.3773168859598837E-2</v>
      </c>
      <c r="J36" s="41">
        <v>1.4762498319734673E-2</v>
      </c>
      <c r="K36" s="41">
        <v>5.2669419771687813E-2</v>
      </c>
      <c r="L36" s="49">
        <v>2.1664704415244616E-2</v>
      </c>
      <c r="M36" s="46">
        <f t="shared" si="0"/>
        <v>1.5315065888271508</v>
      </c>
      <c r="N36" s="26">
        <v>31</v>
      </c>
      <c r="O36" s="44" t="s">
        <v>85</v>
      </c>
      <c r="P36" s="48">
        <v>9.5501306043058565E-2</v>
      </c>
      <c r="Q36" s="41">
        <v>1.178062208284587E-2</v>
      </c>
      <c r="R36" s="41">
        <v>1.2365564423858515E-2</v>
      </c>
      <c r="S36" s="51">
        <f t="shared" si="1"/>
        <v>0.11964749254976295</v>
      </c>
      <c r="T36" s="48">
        <v>8.0459248666550687E-2</v>
      </c>
      <c r="U36" s="41">
        <v>4.8558961310244666E-3</v>
      </c>
      <c r="V36" s="51">
        <f t="shared" si="2"/>
        <v>8.5315144797575154E-2</v>
      </c>
      <c r="W36" s="46">
        <f t="shared" si="3"/>
        <v>1.736469226174489</v>
      </c>
      <c r="X36" s="48">
        <v>0.35901039957068293</v>
      </c>
      <c r="Y36" s="41">
        <v>0.30232454700689088</v>
      </c>
      <c r="Z36" s="41">
        <v>0.26453397863102956</v>
      </c>
      <c r="AA36" s="49">
        <v>0.32121983119482167</v>
      </c>
      <c r="AB36" s="26">
        <v>31</v>
      </c>
      <c r="AC36" s="44" t="s">
        <v>85</v>
      </c>
      <c r="AD36" s="48">
        <v>0.1360460461531009</v>
      </c>
      <c r="AE36" s="41">
        <v>0.20406906922965135</v>
      </c>
      <c r="AF36" s="41">
        <v>9.4476420939653402E-2</v>
      </c>
      <c r="AG36" s="41">
        <v>0.20784812606723746</v>
      </c>
      <c r="AH36" s="51">
        <f t="shared" si="4"/>
        <v>1.8895284187930681</v>
      </c>
      <c r="AI36" s="48">
        <v>4.3999453700086281E-2</v>
      </c>
      <c r="AJ36" s="41">
        <v>0.10487004715115612</v>
      </c>
      <c r="AK36" s="41">
        <v>1.0138224458545182</v>
      </c>
      <c r="AL36" s="41">
        <v>4.5924796184831406E-3</v>
      </c>
      <c r="AM36" s="41">
        <v>2.9612466683666074</v>
      </c>
      <c r="AN36" s="41">
        <v>9.4145695308716568E-3</v>
      </c>
      <c r="AO36" s="51">
        <f t="shared" si="5"/>
        <v>7.7639433091892798</v>
      </c>
    </row>
    <row r="37" spans="1:41" ht="21.95" customHeight="1">
      <c r="A37" s="26">
        <v>32</v>
      </c>
      <c r="B37" s="44" t="s">
        <v>86</v>
      </c>
      <c r="C37" s="45">
        <v>0.81601348013731068</v>
      </c>
      <c r="D37" s="48">
        <v>2.0971841201026936E-2</v>
      </c>
      <c r="E37" s="41">
        <v>5.8970200010806974E-2</v>
      </c>
      <c r="F37" s="41">
        <v>6.7266977694309477E-2</v>
      </c>
      <c r="G37" s="49">
        <v>2.1486461952508772E-3</v>
      </c>
      <c r="H37" s="48">
        <v>9.2305052354624911E-2</v>
      </c>
      <c r="I37" s="41">
        <v>8.0592733150668897E-3</v>
      </c>
      <c r="J37" s="41">
        <v>7.0562513179745975E-3</v>
      </c>
      <c r="K37" s="41">
        <v>3.4392260173261378E-2</v>
      </c>
      <c r="L37" s="49">
        <v>6.8502819066438637E-4</v>
      </c>
      <c r="M37" s="46">
        <f t="shared" si="0"/>
        <v>1.1078690105902969</v>
      </c>
      <c r="N37" s="26">
        <v>32</v>
      </c>
      <c r="O37" s="44" t="s">
        <v>86</v>
      </c>
      <c r="P37" s="48">
        <v>7.0767485144588138E-2</v>
      </c>
      <c r="Q37" s="41">
        <v>9.415720962177446E-3</v>
      </c>
      <c r="R37" s="41">
        <v>1.0775292143232225E-2</v>
      </c>
      <c r="S37" s="51">
        <f t="shared" si="1"/>
        <v>9.0958498249997813E-2</v>
      </c>
      <c r="T37" s="48">
        <v>2.5659528024890528E-2</v>
      </c>
      <c r="U37" s="41">
        <v>2.5146301160518742E-3</v>
      </c>
      <c r="V37" s="51">
        <f t="shared" si="2"/>
        <v>2.8174158140942401E-2</v>
      </c>
      <c r="W37" s="46">
        <f t="shared" si="3"/>
        <v>1.2270016669812371</v>
      </c>
      <c r="X37" s="48">
        <v>0.17740570579711082</v>
      </c>
      <c r="Y37" s="41">
        <v>0.14939427856598805</v>
      </c>
      <c r="Z37" s="41">
        <v>0.1307199937452396</v>
      </c>
      <c r="AA37" s="49">
        <v>0.15873142097636236</v>
      </c>
      <c r="AB37" s="26">
        <v>32</v>
      </c>
      <c r="AC37" s="44" t="s">
        <v>86</v>
      </c>
      <c r="AD37" s="48">
        <v>6.7227425354694642E-2</v>
      </c>
      <c r="AE37" s="41">
        <v>0.10084113803204195</v>
      </c>
      <c r="AF37" s="41">
        <v>4.6685712051871275E-2</v>
      </c>
      <c r="AG37" s="41">
        <v>0.10270856651411679</v>
      </c>
      <c r="AH37" s="51">
        <f t="shared" si="4"/>
        <v>0.93371424103742551</v>
      </c>
      <c r="AI37" s="48">
        <v>3.6589601277115573E-2</v>
      </c>
      <c r="AJ37" s="41">
        <v>6.0181714271812507E-2</v>
      </c>
      <c r="AK37" s="41">
        <v>0.71872845029873278</v>
      </c>
      <c r="AL37" s="41">
        <v>3.6606062519906626E-3</v>
      </c>
      <c r="AM37" s="41">
        <v>2.7595880860785491</v>
      </c>
      <c r="AN37" s="41">
        <v>6.8302175085441386E-3</v>
      </c>
      <c r="AO37" s="51">
        <f t="shared" si="5"/>
        <v>5.7462945837054074</v>
      </c>
    </row>
    <row r="38" spans="1:41" ht="21.95" customHeight="1">
      <c r="A38" s="26">
        <v>33</v>
      </c>
      <c r="B38" s="44" t="s">
        <v>87</v>
      </c>
      <c r="C38" s="45">
        <v>4.6331598150060938</v>
      </c>
      <c r="D38" s="61">
        <v>0.12520967416406109</v>
      </c>
      <c r="E38" s="60">
        <v>0.3737766174918663</v>
      </c>
      <c r="F38" s="60">
        <v>0.3723030386044075</v>
      </c>
      <c r="G38" s="49">
        <v>1.3331846566900592E-2</v>
      </c>
      <c r="H38" s="61">
        <v>0.53046415041450545</v>
      </c>
      <c r="I38" s="60">
        <v>7.6039992338842829E-2</v>
      </c>
      <c r="J38" s="60">
        <v>4.7463452700804487E-2</v>
      </c>
      <c r="K38" s="60">
        <v>0.22427599599940543</v>
      </c>
      <c r="L38" s="49">
        <v>6.8395948243337168E-2</v>
      </c>
      <c r="M38" s="46">
        <f t="shared" si="0"/>
        <v>6.4644205315302239</v>
      </c>
      <c r="N38" s="26">
        <v>33</v>
      </c>
      <c r="O38" s="44" t="s">
        <v>87</v>
      </c>
      <c r="P38" s="61">
        <v>0.39730297863908104</v>
      </c>
      <c r="Q38" s="60">
        <v>5.2127830512937692E-2</v>
      </c>
      <c r="R38" s="60">
        <v>5.7912815494914165E-2</v>
      </c>
      <c r="S38" s="51">
        <f t="shared" si="1"/>
        <v>0.50734362464693294</v>
      </c>
      <c r="T38" s="61">
        <v>0.29541497850958887</v>
      </c>
      <c r="U38" s="60">
        <v>1.9569969949401075E-2</v>
      </c>
      <c r="V38" s="51">
        <f t="shared" si="2"/>
        <v>0.31498494845898994</v>
      </c>
      <c r="W38" s="46">
        <f t="shared" si="3"/>
        <v>7.2867491046361472</v>
      </c>
      <c r="X38" s="61">
        <v>1.3471321277905646</v>
      </c>
      <c r="Y38" s="60">
        <v>1.1344270549815278</v>
      </c>
      <c r="Z38" s="60">
        <v>0.99262367310883715</v>
      </c>
      <c r="AA38" s="49">
        <v>1.2053287459178736</v>
      </c>
      <c r="AB38" s="26">
        <v>33</v>
      </c>
      <c r="AC38" s="44" t="s">
        <v>87</v>
      </c>
      <c r="AD38" s="61">
        <v>0.51049217474168751</v>
      </c>
      <c r="AE38" s="60">
        <v>0.76573826211253138</v>
      </c>
      <c r="AF38" s="60">
        <v>0.35450845468172759</v>
      </c>
      <c r="AG38" s="60">
        <v>0.77991860029980042</v>
      </c>
      <c r="AH38" s="51">
        <f t="shared" si="4"/>
        <v>7.0901690936345503</v>
      </c>
      <c r="AI38" s="61">
        <v>0.20328881305944915</v>
      </c>
      <c r="AJ38" s="60">
        <v>0.41795025032819955</v>
      </c>
      <c r="AK38" s="60">
        <v>4.3941878939536938</v>
      </c>
      <c r="AL38" s="60">
        <v>2.0494093003489075E-2</v>
      </c>
      <c r="AM38" s="60">
        <v>14.197298399095576</v>
      </c>
      <c r="AN38" s="60">
        <v>4.0525678968397309E-2</v>
      </c>
      <c r="AO38" s="51">
        <f t="shared" si="5"/>
        <v>33.650663326679506</v>
      </c>
    </row>
    <row r="39" spans="1:41" ht="21.95" customHeight="1">
      <c r="A39" s="26">
        <v>34</v>
      </c>
      <c r="B39" s="44" t="s">
        <v>88</v>
      </c>
      <c r="C39" s="45">
        <v>44.584787070251153</v>
      </c>
      <c r="D39" s="61">
        <v>1.7802808640801637</v>
      </c>
      <c r="E39" s="60">
        <v>5.2434912753318246</v>
      </c>
      <c r="F39" s="60">
        <v>3.1658663558021534</v>
      </c>
      <c r="G39" s="49">
        <v>0.11754900193768529</v>
      </c>
      <c r="H39" s="61">
        <v>4.6388509275279395</v>
      </c>
      <c r="I39" s="60">
        <v>0.85962240404043877</v>
      </c>
      <c r="J39" s="60">
        <v>0.55397161617552571</v>
      </c>
      <c r="K39" s="60">
        <v>2.0131200734264714</v>
      </c>
      <c r="L39" s="49">
        <v>0.14535284923162578</v>
      </c>
      <c r="M39" s="46">
        <f t="shared" si="0"/>
        <v>63.102892437804975</v>
      </c>
      <c r="N39" s="26">
        <v>34</v>
      </c>
      <c r="O39" s="44" t="s">
        <v>88</v>
      </c>
      <c r="P39" s="61">
        <v>3.5765040932654335</v>
      </c>
      <c r="Q39" s="60">
        <v>0.52909714410387398</v>
      </c>
      <c r="R39" s="60">
        <v>0.48104775607779077</v>
      </c>
      <c r="S39" s="51">
        <f t="shared" si="1"/>
        <v>4.5866489934470982</v>
      </c>
      <c r="T39" s="61">
        <v>1.7813154567883616</v>
      </c>
      <c r="U39" s="60">
        <v>0.26132743735196767</v>
      </c>
      <c r="V39" s="51">
        <f t="shared" si="2"/>
        <v>2.0426428941403292</v>
      </c>
      <c r="W39" s="46">
        <f t="shared" si="3"/>
        <v>69.73218432539241</v>
      </c>
      <c r="X39" s="61">
        <v>13.211308521874731</v>
      </c>
      <c r="Y39" s="60">
        <v>11.125312439473458</v>
      </c>
      <c r="Z39" s="60">
        <v>9.7346483845392768</v>
      </c>
      <c r="AA39" s="49">
        <v>11.820644466940553</v>
      </c>
      <c r="AB39" s="26">
        <v>34</v>
      </c>
      <c r="AC39" s="44" t="s">
        <v>88</v>
      </c>
      <c r="AD39" s="61">
        <v>5.0063905977630565</v>
      </c>
      <c r="AE39" s="60">
        <v>7.5095858966445848</v>
      </c>
      <c r="AF39" s="60">
        <v>3.4766601373354558</v>
      </c>
      <c r="AG39" s="60">
        <v>7.6486523021380002</v>
      </c>
      <c r="AH39" s="51">
        <f t="shared" si="4"/>
        <v>69.533202746709108</v>
      </c>
      <c r="AI39" s="61">
        <v>2.3245510063307786</v>
      </c>
      <c r="AJ39" s="60">
        <v>3.9903361717481154</v>
      </c>
      <c r="AK39" s="60">
        <v>33.368347733089166</v>
      </c>
      <c r="AL39" s="60">
        <v>0.15985110487054999</v>
      </c>
      <c r="AM39" s="60">
        <v>111.88988647011404</v>
      </c>
      <c r="AN39" s="60">
        <v>0.40155862097297274</v>
      </c>
      <c r="AO39" s="51">
        <f t="shared" si="5"/>
        <v>291.39991817922714</v>
      </c>
    </row>
    <row r="40" spans="1:41" ht="21.95" customHeight="1">
      <c r="A40" s="26">
        <v>35</v>
      </c>
      <c r="B40" s="44" t="s">
        <v>114</v>
      </c>
      <c r="C40" s="45">
        <v>9.6695712649329853E-3</v>
      </c>
      <c r="D40" s="61">
        <v>2.4851147436444847E-4</v>
      </c>
      <c r="E40" s="60">
        <v>6.9878324977658388E-4</v>
      </c>
      <c r="F40" s="60">
        <v>7.970981490187304E-4</v>
      </c>
      <c r="G40" s="49">
        <v>2.5460961140751508E-5</v>
      </c>
      <c r="H40" s="61">
        <v>1.0937935506975035E-3</v>
      </c>
      <c r="I40" s="60">
        <v>9.5500527332586157E-5</v>
      </c>
      <c r="J40" s="60">
        <v>8.3614948335107697E-5</v>
      </c>
      <c r="K40" s="60">
        <v>4.0754033947025932E-4</v>
      </c>
      <c r="L40" s="49">
        <v>8.1174258383608745E-6</v>
      </c>
      <c r="M40" s="46">
        <f t="shared" si="0"/>
        <v>1.3127991890907319E-2</v>
      </c>
      <c r="N40" s="26">
        <v>35</v>
      </c>
      <c r="O40" s="44" t="s">
        <v>114</v>
      </c>
      <c r="P40" s="61">
        <v>8.3857835379206669E-4</v>
      </c>
      <c r="Q40" s="60">
        <v>1.115741186520324E-4</v>
      </c>
      <c r="R40" s="60">
        <v>1.2768472312727481E-4</v>
      </c>
      <c r="S40" s="51">
        <f t="shared" si="1"/>
        <v>1.0778371955713739E-3</v>
      </c>
      <c r="T40" s="61">
        <v>3.0405948051185803E-4</v>
      </c>
      <c r="U40" s="60">
        <v>2.9797786070909939E-5</v>
      </c>
      <c r="V40" s="51">
        <f t="shared" si="2"/>
        <v>3.3385726658276797E-4</v>
      </c>
      <c r="W40" s="46">
        <f t="shared" si="3"/>
        <v>1.453968635306146E-2</v>
      </c>
      <c r="X40" s="61">
        <v>2.1022166382867117E-3</v>
      </c>
      <c r="Y40" s="60">
        <v>1.7702876953993366E-3</v>
      </c>
      <c r="Z40" s="60">
        <v>1.54900173347442E-3</v>
      </c>
      <c r="AA40" s="49">
        <v>1.8809306763617952E-3</v>
      </c>
      <c r="AB40" s="26">
        <v>35</v>
      </c>
      <c r="AC40" s="44" t="s">
        <v>114</v>
      </c>
      <c r="AD40" s="61">
        <v>7.966294629297015E-4</v>
      </c>
      <c r="AE40" s="60">
        <v>1.1949441943945522E-3</v>
      </c>
      <c r="AF40" s="60">
        <v>5.532149048122927E-4</v>
      </c>
      <c r="AG40" s="60">
        <v>1.2170727905870436E-3</v>
      </c>
      <c r="AH40" s="51">
        <f t="shared" si="4"/>
        <v>1.1064298096245853E-2</v>
      </c>
      <c r="AI40" s="61">
        <v>4.3357832403089354E-4</v>
      </c>
      <c r="AJ40" s="60">
        <v>7.1313941394596052E-4</v>
      </c>
      <c r="AK40" s="60">
        <v>8.5167661312764084E-3</v>
      </c>
      <c r="AL40" s="60">
        <v>4.3377338595591298E-5</v>
      </c>
      <c r="AM40" s="60">
        <v>3.2700481437765494E-2</v>
      </c>
      <c r="AN40" s="60">
        <v>8.0936499900402525E-5</v>
      </c>
      <c r="AO40" s="51">
        <f t="shared" si="5"/>
        <v>6.8092263594822067E-2</v>
      </c>
    </row>
    <row r="41" spans="1:41" ht="21.95" customHeight="1">
      <c r="A41" s="26">
        <v>36</v>
      </c>
      <c r="B41" s="44" t="s">
        <v>115</v>
      </c>
      <c r="C41" s="45">
        <v>9.8334623033216797E-3</v>
      </c>
      <c r="D41" s="48">
        <v>2.5272353325198152E-4</v>
      </c>
      <c r="E41" s="41">
        <v>7.1062703367110239E-4</v>
      </c>
      <c r="F41" s="41">
        <v>8.1060828713769187E-4</v>
      </c>
      <c r="G41" s="49">
        <v>2.5892502855001534E-5</v>
      </c>
      <c r="H41" s="48">
        <v>1.1123324244381391E-3</v>
      </c>
      <c r="I41" s="41">
        <v>9.7119180338223199E-5</v>
      </c>
      <c r="J41" s="41">
        <v>8.5032150849262086E-5</v>
      </c>
      <c r="K41" s="41">
        <v>4.1444780285111114E-4</v>
      </c>
      <c r="L41" s="49">
        <v>8.255009327146653E-6</v>
      </c>
      <c r="M41" s="46">
        <f t="shared" si="0"/>
        <v>1.3350500228041341E-2</v>
      </c>
      <c r="N41" s="26">
        <v>36</v>
      </c>
      <c r="O41" s="44" t="s">
        <v>115</v>
      </c>
      <c r="P41" s="48">
        <v>8.5279154622922048E-4</v>
      </c>
      <c r="Q41" s="41">
        <v>1.1346520540884651E-4</v>
      </c>
      <c r="R41" s="41">
        <v>1.2984887097688963E-4</v>
      </c>
      <c r="S41" s="51">
        <f t="shared" si="1"/>
        <v>1.0961056226149565E-3</v>
      </c>
      <c r="T41" s="48">
        <v>3.0921303102900816E-4</v>
      </c>
      <c r="U41" s="41">
        <v>3.0302833292450787E-5</v>
      </c>
      <c r="V41" s="51">
        <f t="shared" si="2"/>
        <v>3.3951586432145895E-4</v>
      </c>
      <c r="W41" s="46">
        <f t="shared" si="3"/>
        <v>1.4786121714977757E-2</v>
      </c>
      <c r="X41" s="48">
        <v>2.1378474287661476E-3</v>
      </c>
      <c r="Y41" s="41">
        <v>1.8002925715925452E-3</v>
      </c>
      <c r="Z41" s="41">
        <v>1.5752560001434776E-3</v>
      </c>
      <c r="AA41" s="49">
        <v>1.91281085731708E-3</v>
      </c>
      <c r="AB41" s="26">
        <v>36</v>
      </c>
      <c r="AC41" s="44" t="s">
        <v>115</v>
      </c>
      <c r="AD41" s="48">
        <v>8.1013165721664543E-4</v>
      </c>
      <c r="AE41" s="41">
        <v>1.2151974858249683E-3</v>
      </c>
      <c r="AF41" s="41">
        <v>5.6259142862267054E-4</v>
      </c>
      <c r="AG41" s="41">
        <v>1.2377011429698748E-3</v>
      </c>
      <c r="AH41" s="51">
        <f t="shared" si="4"/>
        <v>1.125182857245341E-2</v>
      </c>
      <c r="AI41" s="48">
        <v>4.4092710918395948E-4</v>
      </c>
      <c r="AJ41" s="41">
        <v>7.2522652265690911E-4</v>
      </c>
      <c r="AK41" s="41">
        <v>8.6611180996031267E-3</v>
      </c>
      <c r="AL41" s="41">
        <v>4.4112547724330132E-5</v>
      </c>
      <c r="AM41" s="41">
        <v>3.3254726885863214E-2</v>
      </c>
      <c r="AN41" s="41">
        <v>8.2308304983460184E-5</v>
      </c>
      <c r="AO41" s="51">
        <f t="shared" si="5"/>
        <v>6.9246369757446163E-2</v>
      </c>
    </row>
    <row r="42" spans="1:41" s="15" customFormat="1" ht="21.95" customHeight="1">
      <c r="A42" s="83" t="s">
        <v>108</v>
      </c>
      <c r="B42" s="81"/>
      <c r="C42" s="46">
        <f>SUM(C24:C41)</f>
        <v>2082.8029168648518</v>
      </c>
      <c r="D42" s="50">
        <f t="shared" ref="D42:AN42" si="6">SUM(D24:D41)</f>
        <v>118.82445145203569</v>
      </c>
      <c r="E42" s="42">
        <f t="shared" si="6"/>
        <v>368.04817911142533</v>
      </c>
      <c r="F42" s="42">
        <f t="shared" si="6"/>
        <v>171.92218545985864</v>
      </c>
      <c r="G42" s="51">
        <f t="shared" si="6"/>
        <v>21.431681206375828</v>
      </c>
      <c r="H42" s="50">
        <f t="shared" si="6"/>
        <v>228.90352790087471</v>
      </c>
      <c r="I42" s="42">
        <f t="shared" si="6"/>
        <v>105.19693680209986</v>
      </c>
      <c r="J42" s="42">
        <f t="shared" si="6"/>
        <v>91.741917799127151</v>
      </c>
      <c r="K42" s="42">
        <f t="shared" si="6"/>
        <v>148.84901840346393</v>
      </c>
      <c r="L42" s="51">
        <f t="shared" si="6"/>
        <v>23.318113357993894</v>
      </c>
      <c r="M42" s="46">
        <f t="shared" si="0"/>
        <v>3361.0389283581071</v>
      </c>
      <c r="N42" s="110" t="str">
        <f>A42</f>
        <v>Private Sector Banks</v>
      </c>
      <c r="O42" s="111"/>
      <c r="P42" s="50">
        <f t="shared" si="6"/>
        <v>173.42343018280985</v>
      </c>
      <c r="Q42" s="42">
        <f t="shared" si="6"/>
        <v>42.533639512946969</v>
      </c>
      <c r="R42" s="42">
        <f t="shared" si="6"/>
        <v>21.570018847231601</v>
      </c>
      <c r="S42" s="51">
        <f t="shared" si="1"/>
        <v>237.52708854298842</v>
      </c>
      <c r="T42" s="50">
        <f t="shared" si="6"/>
        <v>148.91075485153075</v>
      </c>
      <c r="U42" s="42">
        <f t="shared" si="6"/>
        <v>30.544706886146241</v>
      </c>
      <c r="V42" s="51">
        <f t="shared" si="2"/>
        <v>179.45546173767698</v>
      </c>
      <c r="W42" s="46">
        <f t="shared" si="3"/>
        <v>3778.0214786387724</v>
      </c>
      <c r="X42" s="50">
        <f t="shared" si="6"/>
        <v>581.83201215635199</v>
      </c>
      <c r="Y42" s="42">
        <f t="shared" si="6"/>
        <v>489.96379971061231</v>
      </c>
      <c r="Z42" s="42">
        <f t="shared" si="6"/>
        <v>428.71832474678581</v>
      </c>
      <c r="AA42" s="51">
        <f t="shared" si="6"/>
        <v>520.58653719252561</v>
      </c>
      <c r="AB42" s="83" t="s">
        <v>108</v>
      </c>
      <c r="AC42" s="81"/>
      <c r="AD42" s="50">
        <f t="shared" si="6"/>
        <v>220.48370986977554</v>
      </c>
      <c r="AE42" s="42">
        <f t="shared" si="6"/>
        <v>330.72556480466318</v>
      </c>
      <c r="AF42" s="42">
        <f t="shared" si="6"/>
        <v>153.11368740956632</v>
      </c>
      <c r="AG42" s="42">
        <f t="shared" si="6"/>
        <v>336.8501123010459</v>
      </c>
      <c r="AH42" s="51">
        <f t="shared" si="4"/>
        <v>3062.2737481913268</v>
      </c>
      <c r="AI42" s="50">
        <f t="shared" si="6"/>
        <v>79.814574798633259</v>
      </c>
      <c r="AJ42" s="42">
        <f t="shared" si="6"/>
        <v>183.92053021283388</v>
      </c>
      <c r="AK42" s="42">
        <f t="shared" si="6"/>
        <v>887.88385547348742</v>
      </c>
      <c r="AL42" s="42">
        <f t="shared" si="6"/>
        <v>18.026527724945311</v>
      </c>
      <c r="AM42" s="42">
        <f t="shared" si="6"/>
        <v>1811.3888769791663</v>
      </c>
      <c r="AN42" s="42">
        <f t="shared" si="6"/>
        <v>42.283072926116994</v>
      </c>
      <c r="AO42" s="51">
        <f t="shared" si="5"/>
        <v>9863.6126649452817</v>
      </c>
    </row>
    <row r="43" spans="1:41" s="15" customFormat="1" ht="21.95" customHeight="1">
      <c r="A43" s="26">
        <v>37</v>
      </c>
      <c r="B43" s="27" t="s">
        <v>116</v>
      </c>
      <c r="C43" s="45">
        <v>1.4935127385792331</v>
      </c>
      <c r="D43" s="61">
        <v>0.11085862048496949</v>
      </c>
      <c r="E43" s="60">
        <v>0.38123972378505788</v>
      </c>
      <c r="F43" s="60">
        <v>0.10016577224304797</v>
      </c>
      <c r="G43" s="49">
        <v>5.9971271647781136E-3</v>
      </c>
      <c r="H43" s="61">
        <v>0.12303280558776003</v>
      </c>
      <c r="I43" s="60">
        <v>6.579758157119453E-2</v>
      </c>
      <c r="J43" s="60">
        <v>5.9481097761671542E-2</v>
      </c>
      <c r="K43" s="60">
        <v>5.0504209386463862E-2</v>
      </c>
      <c r="L43" s="49">
        <v>5.0398218607434122E-3</v>
      </c>
      <c r="M43" s="46">
        <f t="shared" si="0"/>
        <v>2.3956294984249196</v>
      </c>
      <c r="N43" s="26">
        <v>37</v>
      </c>
      <c r="O43" s="27" t="s">
        <v>116</v>
      </c>
      <c r="P43" s="61">
        <v>0.11883361163776236</v>
      </c>
      <c r="Q43" s="60">
        <v>2.7308003563777453E-2</v>
      </c>
      <c r="R43" s="60">
        <v>9.9552970605812415E-3</v>
      </c>
      <c r="S43" s="51">
        <f t="shared" si="1"/>
        <v>0.15609691226212105</v>
      </c>
      <c r="T43" s="61">
        <v>4.7557259536370876E-2</v>
      </c>
      <c r="U43" s="60">
        <v>2.0315029936745738E-2</v>
      </c>
      <c r="V43" s="51">
        <f t="shared" si="2"/>
        <v>6.7872289473116618E-2</v>
      </c>
      <c r="W43" s="46">
        <f t="shared" si="3"/>
        <v>2.6195987001601573</v>
      </c>
      <c r="X43" s="61">
        <v>0.86479182643961505</v>
      </c>
      <c r="Y43" s="60">
        <v>0.72824574858072866</v>
      </c>
      <c r="Z43" s="60">
        <v>0.63721503000813773</v>
      </c>
      <c r="AA43" s="49">
        <v>0.77376110786702446</v>
      </c>
      <c r="AB43" s="26">
        <v>37</v>
      </c>
      <c r="AC43" s="27" t="s">
        <v>116</v>
      </c>
      <c r="AD43" s="61">
        <v>0.32771058686132792</v>
      </c>
      <c r="AE43" s="60">
        <v>0.49156588029199183</v>
      </c>
      <c r="AF43" s="60">
        <v>0.22757679643147774</v>
      </c>
      <c r="AG43" s="60">
        <v>0.50066895214925078</v>
      </c>
      <c r="AH43" s="51">
        <f t="shared" si="4"/>
        <v>4.551535928629554</v>
      </c>
      <c r="AI43" s="61">
        <v>0.15774670004898086</v>
      </c>
      <c r="AJ43" s="60">
        <v>0.1176367284920118</v>
      </c>
      <c r="AK43" s="60">
        <v>0.71738728643792082</v>
      </c>
      <c r="AL43" s="60">
        <v>9.5587191232886556E-3</v>
      </c>
      <c r="AM43" s="60">
        <v>1.8132637102878078</v>
      </c>
      <c r="AN43" s="60">
        <v>2.2518146760395368E-2</v>
      </c>
      <c r="AO43" s="51">
        <f t="shared" si="5"/>
        <v>10.009245919940117</v>
      </c>
    </row>
    <row r="44" spans="1:41" s="15" customFormat="1" ht="21.95" customHeight="1">
      <c r="A44" s="26">
        <v>38</v>
      </c>
      <c r="B44" s="27" t="s">
        <v>118</v>
      </c>
      <c r="C44" s="45">
        <v>0.65556415355477871</v>
      </c>
      <c r="D44" s="61">
        <v>1.6848235550132103E-2</v>
      </c>
      <c r="E44" s="60">
        <v>4.7375135578073498E-2</v>
      </c>
      <c r="F44" s="60">
        <v>5.4040552475846132E-2</v>
      </c>
      <c r="G44" s="49">
        <v>1.7261668570001023E-3</v>
      </c>
      <c r="H44" s="61">
        <v>7.4155494962542617E-2</v>
      </c>
      <c r="I44" s="60">
        <v>6.4746120225482144E-3</v>
      </c>
      <c r="J44" s="60">
        <v>5.6688100566174718E-3</v>
      </c>
      <c r="K44" s="60">
        <v>2.7629853523407411E-2</v>
      </c>
      <c r="L44" s="49">
        <v>5.5033395514311018E-4</v>
      </c>
      <c r="M44" s="46">
        <f t="shared" si="0"/>
        <v>0.8900333485360894</v>
      </c>
      <c r="N44" s="26">
        <v>38</v>
      </c>
      <c r="O44" s="27" t="s">
        <v>118</v>
      </c>
      <c r="P44" s="61">
        <v>5.6852769748614695E-2</v>
      </c>
      <c r="Q44" s="60">
        <v>7.564347027256434E-3</v>
      </c>
      <c r="R44" s="60">
        <v>8.6565913984593089E-3</v>
      </c>
      <c r="S44" s="51">
        <f t="shared" si="1"/>
        <v>7.307370817433044E-2</v>
      </c>
      <c r="T44" s="61">
        <v>2.0614202068600544E-2</v>
      </c>
      <c r="U44" s="60">
        <v>2.0201888861633857E-3</v>
      </c>
      <c r="V44" s="51">
        <f t="shared" si="2"/>
        <v>2.2634390954763928E-2</v>
      </c>
      <c r="W44" s="46">
        <f t="shared" si="3"/>
        <v>0.98574144766518379</v>
      </c>
      <c r="X44" s="61">
        <v>0.14252316191774317</v>
      </c>
      <c r="Y44" s="60">
        <v>0.12001950477283635</v>
      </c>
      <c r="Z44" s="60">
        <v>0.10501706667623184</v>
      </c>
      <c r="AA44" s="49">
        <v>0.12752072382113866</v>
      </c>
      <c r="AB44" s="26">
        <v>38</v>
      </c>
      <c r="AC44" s="27" t="s">
        <v>118</v>
      </c>
      <c r="AD44" s="61">
        <v>5.4008777147776368E-2</v>
      </c>
      <c r="AE44" s="60">
        <v>8.101316572166456E-2</v>
      </c>
      <c r="AF44" s="60">
        <v>3.7506095241511363E-2</v>
      </c>
      <c r="AG44" s="60">
        <v>8.251340953132498E-2</v>
      </c>
      <c r="AH44" s="51">
        <f t="shared" si="4"/>
        <v>0.75012190483022723</v>
      </c>
      <c r="AI44" s="61">
        <v>2.9395140612263969E-2</v>
      </c>
      <c r="AJ44" s="60">
        <v>4.8348434843793947E-2</v>
      </c>
      <c r="AK44" s="60">
        <v>0.57740787330687515</v>
      </c>
      <c r="AL44" s="60">
        <v>2.9408365149553423E-3</v>
      </c>
      <c r="AM44" s="60">
        <v>2.216981792390881</v>
      </c>
      <c r="AN44" s="60">
        <v>5.4872203322306797E-3</v>
      </c>
      <c r="AO44" s="51">
        <f t="shared" si="5"/>
        <v>4.6164246504964117</v>
      </c>
    </row>
    <row r="45" spans="1:41" s="15" customFormat="1" ht="21.95" customHeight="1">
      <c r="A45" s="26">
        <v>39</v>
      </c>
      <c r="B45" s="27" t="s">
        <v>117</v>
      </c>
      <c r="C45" s="45">
        <v>1.856697252092774</v>
      </c>
      <c r="D45" s="61">
        <v>8.8911598547769033E-2</v>
      </c>
      <c r="E45" s="60">
        <v>0.29344182017516079</v>
      </c>
      <c r="F45" s="60">
        <v>8.247993950855749E-2</v>
      </c>
      <c r="G45" s="49">
        <v>4.2663017463536622E-3</v>
      </c>
      <c r="H45" s="61">
        <v>0.15856099034343482</v>
      </c>
      <c r="I45" s="60">
        <v>6.6885533540302675E-2</v>
      </c>
      <c r="J45" s="60">
        <v>4.0292509349532546E-2</v>
      </c>
      <c r="K45" s="60">
        <v>0.10941155485531291</v>
      </c>
      <c r="L45" s="49">
        <v>1.1566300576959145E-2</v>
      </c>
      <c r="M45" s="46">
        <f t="shared" si="0"/>
        <v>2.7125138007361573</v>
      </c>
      <c r="N45" s="26">
        <v>39</v>
      </c>
      <c r="O45" s="27" t="s">
        <v>117</v>
      </c>
      <c r="P45" s="61">
        <v>0.11560716878552682</v>
      </c>
      <c r="Q45" s="60">
        <v>1.993672762242861E-2</v>
      </c>
      <c r="R45" s="60">
        <v>1.0019658885168039E-2</v>
      </c>
      <c r="S45" s="51">
        <f t="shared" si="1"/>
        <v>0.14556355529312348</v>
      </c>
      <c r="T45" s="61">
        <v>8.2640761702373555E-2</v>
      </c>
      <c r="U45" s="60">
        <v>1.2802334216661654E-2</v>
      </c>
      <c r="V45" s="51">
        <f t="shared" si="2"/>
        <v>9.5443095919035215E-2</v>
      </c>
      <c r="W45" s="46">
        <f t="shared" si="3"/>
        <v>2.9535204519483162</v>
      </c>
      <c r="X45" s="61">
        <v>0.52072950608842372</v>
      </c>
      <c r="Y45" s="60">
        <v>0.4385090577586726</v>
      </c>
      <c r="Z45" s="60">
        <v>0.38369542553883862</v>
      </c>
      <c r="AA45" s="49">
        <v>0.46591587386858974</v>
      </c>
      <c r="AB45" s="26">
        <v>39</v>
      </c>
      <c r="AC45" s="27" t="s">
        <v>117</v>
      </c>
      <c r="AD45" s="61">
        <v>0.19732907599140265</v>
      </c>
      <c r="AE45" s="60">
        <v>0.29599361398710405</v>
      </c>
      <c r="AF45" s="60">
        <v>0.13703408054958519</v>
      </c>
      <c r="AG45" s="60">
        <v>0.30147497720908734</v>
      </c>
      <c r="AH45" s="51">
        <f t="shared" si="4"/>
        <v>2.7406816109917043</v>
      </c>
      <c r="AI45" s="61">
        <v>5.4371913064073497E-2</v>
      </c>
      <c r="AJ45" s="60">
        <v>0.23496436795433254</v>
      </c>
      <c r="AK45" s="60">
        <v>0.76788593704739627</v>
      </c>
      <c r="AL45" s="60">
        <v>3.010733169650739E-3</v>
      </c>
      <c r="AM45" s="60">
        <v>1.133170148215771</v>
      </c>
      <c r="AN45" s="60">
        <v>1.5006371145726987E-2</v>
      </c>
      <c r="AO45" s="51">
        <f t="shared" si="5"/>
        <v>7.9026115335369713</v>
      </c>
    </row>
    <row r="46" spans="1:41" s="15" customFormat="1" ht="21.95" customHeight="1">
      <c r="A46" s="117" t="s">
        <v>119</v>
      </c>
      <c r="B46" s="118"/>
      <c r="C46" s="46">
        <f>SUM(C43:C45)</f>
        <v>4.0057741442267858</v>
      </c>
      <c r="D46" s="46">
        <f t="shared" ref="D46:K46" si="7">SUM(D43:D45)</f>
        <v>0.21661845458287063</v>
      </c>
      <c r="E46" s="46">
        <f t="shared" si="7"/>
        <v>0.72205667953829211</v>
      </c>
      <c r="F46" s="46">
        <f t="shared" si="7"/>
        <v>0.23668626422745159</v>
      </c>
      <c r="G46" s="46">
        <f t="shared" si="7"/>
        <v>1.1989595768131878E-2</v>
      </c>
      <c r="H46" s="46">
        <f t="shared" si="7"/>
        <v>0.35574929089373747</v>
      </c>
      <c r="I46" s="46">
        <f t="shared" si="7"/>
        <v>0.13915772713404542</v>
      </c>
      <c r="J46" s="46">
        <f t="shared" si="7"/>
        <v>0.10544241716782156</v>
      </c>
      <c r="K46" s="46">
        <f t="shared" si="7"/>
        <v>0.18754561776518419</v>
      </c>
      <c r="L46" s="46">
        <f>SUM(L43:L45)</f>
        <v>1.7156456392845666E-2</v>
      </c>
      <c r="M46" s="46">
        <f t="shared" si="0"/>
        <v>5.9981766476971643</v>
      </c>
      <c r="N46" s="117" t="s">
        <v>119</v>
      </c>
      <c r="O46" s="118"/>
      <c r="P46" s="50">
        <f t="shared" ref="P46:R46" si="8">SUM(P43:P45)</f>
        <v>0.29129355017190384</v>
      </c>
      <c r="Q46" s="42">
        <f t="shared" si="8"/>
        <v>5.4809078213462495E-2</v>
      </c>
      <c r="R46" s="42">
        <f t="shared" si="8"/>
        <v>2.8631547344208585E-2</v>
      </c>
      <c r="S46" s="51">
        <f t="shared" si="1"/>
        <v>0.3747341757295749</v>
      </c>
      <c r="T46" s="50">
        <f t="shared" ref="T46" si="9">SUM(T43:T45)</f>
        <v>0.15081222330734498</v>
      </c>
      <c r="U46" s="42">
        <f t="shared" ref="U46" si="10">SUM(U43:U45)</f>
        <v>3.5137553039570779E-2</v>
      </c>
      <c r="V46" s="51">
        <f t="shared" si="2"/>
        <v>0.18594977634691576</v>
      </c>
      <c r="W46" s="46">
        <f t="shared" si="3"/>
        <v>6.5588605997736549</v>
      </c>
      <c r="X46" s="50">
        <f t="shared" ref="X46" si="11">SUM(X43:X45)</f>
        <v>1.5280444944457821</v>
      </c>
      <c r="Y46" s="42">
        <f t="shared" ref="Y46" si="12">SUM(Y43:Y45)</f>
        <v>1.2867743111122376</v>
      </c>
      <c r="Z46" s="42">
        <f t="shared" ref="Z46" si="13">SUM(Z43:Z45)</f>
        <v>1.1259275222232081</v>
      </c>
      <c r="AA46" s="51">
        <f t="shared" ref="AA46" si="14">SUM(AA43:AA45)</f>
        <v>1.3671977055567528</v>
      </c>
      <c r="AB46" s="117" t="s">
        <v>119</v>
      </c>
      <c r="AC46" s="118"/>
      <c r="AD46" s="50">
        <f t="shared" ref="AD46" si="15">SUM(AD43:AD45)</f>
        <v>0.57904844000050693</v>
      </c>
      <c r="AE46" s="42">
        <f t="shared" ref="AE46" si="16">SUM(AE43:AE45)</f>
        <v>0.86857266000076039</v>
      </c>
      <c r="AF46" s="42">
        <f t="shared" ref="AF46" si="17">SUM(AF43:AF45)</f>
        <v>0.40211697222257425</v>
      </c>
      <c r="AG46" s="42">
        <f t="shared" ref="AG46" si="18">SUM(AG43:AG45)</f>
        <v>0.88465733888966314</v>
      </c>
      <c r="AH46" s="51">
        <f t="shared" si="4"/>
        <v>8.0423394444514855</v>
      </c>
      <c r="AI46" s="50">
        <f t="shared" ref="AI46" si="19">SUM(AI43:AI45)</f>
        <v>0.24151375372531833</v>
      </c>
      <c r="AJ46" s="42">
        <f t="shared" ref="AJ46" si="20">SUM(AJ43:AJ45)</f>
        <v>0.40094953129013833</v>
      </c>
      <c r="AK46" s="42">
        <f t="shared" ref="AK46" si="21">SUM(AK43:AK45)</f>
        <v>2.0626810967921925</v>
      </c>
      <c r="AL46" s="42">
        <f t="shared" ref="AL46" si="22">SUM(AL43:AL45)</f>
        <v>1.5510288807894738E-2</v>
      </c>
      <c r="AM46" s="42">
        <f t="shared" ref="AM46" si="23">SUM(AM43:AM45)</f>
        <v>5.1634156508944598</v>
      </c>
      <c r="AN46" s="42">
        <f t="shared" ref="AN46" si="24">SUM(AN43:AN45)</f>
        <v>4.3011738238353039E-2</v>
      </c>
      <c r="AO46" s="51">
        <f t="shared" si="5"/>
        <v>22.528282103973496</v>
      </c>
    </row>
    <row r="47" spans="1:41" ht="21.95" customHeight="1">
      <c r="A47" s="43">
        <v>40</v>
      </c>
      <c r="B47" s="44" t="s">
        <v>89</v>
      </c>
      <c r="C47" s="45">
        <v>618.0671739679691</v>
      </c>
      <c r="D47" s="48">
        <v>41.762456349465516</v>
      </c>
      <c r="E47" s="41">
        <v>140.22722728780178</v>
      </c>
      <c r="F47" s="41">
        <v>37.392730861045003</v>
      </c>
      <c r="G47" s="49">
        <v>5.1599591100892885</v>
      </c>
      <c r="H47" s="48">
        <v>47.638266221609527</v>
      </c>
      <c r="I47" s="41">
        <v>28.478352517465787</v>
      </c>
      <c r="J47" s="41">
        <v>33.098235804733093</v>
      </c>
      <c r="K47" s="41">
        <v>51.951705543203104</v>
      </c>
      <c r="L47" s="49">
        <v>9.27131810311732</v>
      </c>
      <c r="M47" s="46">
        <f t="shared" si="0"/>
        <v>1013.0474257664997</v>
      </c>
      <c r="N47" s="43">
        <v>40</v>
      </c>
      <c r="O47" s="44" t="s">
        <v>89</v>
      </c>
      <c r="P47" s="48">
        <v>20.969780547310979</v>
      </c>
      <c r="Q47" s="41">
        <v>14.954587404161025</v>
      </c>
      <c r="R47" s="41">
        <v>2.188587333473079</v>
      </c>
      <c r="S47" s="51">
        <f t="shared" si="1"/>
        <v>38.112955284945087</v>
      </c>
      <c r="T47" s="48">
        <v>21.31564852522758</v>
      </c>
      <c r="U47" s="41">
        <v>4.3600635646944612</v>
      </c>
      <c r="V47" s="51">
        <f t="shared" si="2"/>
        <v>25.67571208992204</v>
      </c>
      <c r="W47" s="46">
        <f t="shared" si="3"/>
        <v>1076.8360931413667</v>
      </c>
      <c r="X47" s="48">
        <v>85.191296935851938</v>
      </c>
      <c r="Y47" s="41">
        <v>71.740039524927965</v>
      </c>
      <c r="Z47" s="41">
        <v>62.772534584311991</v>
      </c>
      <c r="AA47" s="49">
        <v>76.223791995235985</v>
      </c>
      <c r="AB47" s="43">
        <v>40</v>
      </c>
      <c r="AC47" s="44" t="s">
        <v>89</v>
      </c>
      <c r="AD47" s="48">
        <v>32.283017786217584</v>
      </c>
      <c r="AE47" s="41">
        <v>48.42452667932637</v>
      </c>
      <c r="AF47" s="41">
        <v>22.418762351539996</v>
      </c>
      <c r="AG47" s="41">
        <v>49.321277173387969</v>
      </c>
      <c r="AH47" s="51">
        <f t="shared" si="4"/>
        <v>448.37524703079981</v>
      </c>
      <c r="AI47" s="48">
        <v>0</v>
      </c>
      <c r="AJ47" s="41">
        <v>56.301914404734383</v>
      </c>
      <c r="AK47" s="41">
        <v>124.74929691744565</v>
      </c>
      <c r="AL47" s="41">
        <v>4.8084510604972071</v>
      </c>
      <c r="AM47" s="41">
        <v>534.8519236052631</v>
      </c>
      <c r="AN47" s="41">
        <v>7.278542911249124</v>
      </c>
      <c r="AO47" s="51">
        <f t="shared" si="5"/>
        <v>2253.2014690713559</v>
      </c>
    </row>
    <row r="48" spans="1:41" ht="21.95" customHeight="1">
      <c r="A48" s="43">
        <v>41</v>
      </c>
      <c r="B48" s="44" t="s">
        <v>90</v>
      </c>
      <c r="C48" s="45">
        <v>1106.8340558503646</v>
      </c>
      <c r="D48" s="48">
        <v>40.001618677603815</v>
      </c>
      <c r="E48" s="41">
        <v>137.37072991977627</v>
      </c>
      <c r="F48" s="41">
        <v>64.662430669399711</v>
      </c>
      <c r="G48" s="49">
        <v>10.636500219946038</v>
      </c>
      <c r="H48" s="48">
        <v>70.532564198512347</v>
      </c>
      <c r="I48" s="41">
        <v>47.900819624711488</v>
      </c>
      <c r="J48" s="41">
        <v>38.296690824334021</v>
      </c>
      <c r="K48" s="41">
        <v>32.697319930486294</v>
      </c>
      <c r="L48" s="49">
        <v>3.2505057479467627</v>
      </c>
      <c r="M48" s="46">
        <f t="shared" si="0"/>
        <v>1552.1832356630816</v>
      </c>
      <c r="N48" s="43">
        <v>41</v>
      </c>
      <c r="O48" s="44" t="s">
        <v>90</v>
      </c>
      <c r="P48" s="48">
        <v>54.175624372649274</v>
      </c>
      <c r="Q48" s="41">
        <v>11.81597736568432</v>
      </c>
      <c r="R48" s="41">
        <v>3.5310643770073038</v>
      </c>
      <c r="S48" s="51">
        <f t="shared" si="1"/>
        <v>69.522666115340897</v>
      </c>
      <c r="T48" s="48">
        <v>43.643346069667921</v>
      </c>
      <c r="U48" s="41">
        <v>5.4637415941737846</v>
      </c>
      <c r="V48" s="51">
        <f t="shared" si="2"/>
        <v>49.107087663841703</v>
      </c>
      <c r="W48" s="46">
        <f t="shared" si="3"/>
        <v>1670.8129894422643</v>
      </c>
      <c r="X48" s="48">
        <v>85.671237812709151</v>
      </c>
      <c r="Y48" s="41">
        <v>72.144200263334028</v>
      </c>
      <c r="Z48" s="41">
        <v>63.126175230417282</v>
      </c>
      <c r="AA48" s="49">
        <v>76.653212779792398</v>
      </c>
      <c r="AB48" s="43">
        <v>41</v>
      </c>
      <c r="AC48" s="44" t="s">
        <v>90</v>
      </c>
      <c r="AD48" s="48">
        <v>32.464890118500307</v>
      </c>
      <c r="AE48" s="41">
        <v>48.697335177750467</v>
      </c>
      <c r="AF48" s="41">
        <v>22.545062582291884</v>
      </c>
      <c r="AG48" s="41">
        <v>49.59913768104213</v>
      </c>
      <c r="AH48" s="51">
        <f t="shared" si="4"/>
        <v>450.90125164583765</v>
      </c>
      <c r="AI48" s="48">
        <v>0</v>
      </c>
      <c r="AJ48" s="41">
        <v>18.310291077576068</v>
      </c>
      <c r="AK48" s="41">
        <v>66.011496360647158</v>
      </c>
      <c r="AL48" s="41">
        <v>3.9069937999179554</v>
      </c>
      <c r="AM48" s="41">
        <v>149.21403576209354</v>
      </c>
      <c r="AN48" s="41">
        <v>13.713422221499247</v>
      </c>
      <c r="AO48" s="51">
        <f t="shared" si="5"/>
        <v>2372.8704803098362</v>
      </c>
    </row>
    <row r="49" spans="1:41" s="15" customFormat="1" ht="21.95" customHeight="1">
      <c r="A49" s="83" t="s">
        <v>109</v>
      </c>
      <c r="B49" s="81"/>
      <c r="C49" s="46">
        <f>SUM(C47:C48)</f>
        <v>1724.9012298183338</v>
      </c>
      <c r="D49" s="50">
        <f t="shared" ref="D49:AN49" si="25">SUM(D47:D48)</f>
        <v>81.764075027069339</v>
      </c>
      <c r="E49" s="42">
        <f t="shared" si="25"/>
        <v>277.59795720757802</v>
      </c>
      <c r="F49" s="42">
        <f t="shared" si="25"/>
        <v>102.05516153044471</v>
      </c>
      <c r="G49" s="51">
        <f t="shared" si="25"/>
        <v>15.796459330035326</v>
      </c>
      <c r="H49" s="50">
        <f t="shared" si="25"/>
        <v>118.17083042012187</v>
      </c>
      <c r="I49" s="42">
        <f t="shared" si="25"/>
        <v>76.379172142177282</v>
      </c>
      <c r="J49" s="42">
        <f t="shared" si="25"/>
        <v>71.394926629067115</v>
      </c>
      <c r="K49" s="42">
        <f t="shared" si="25"/>
        <v>84.649025473689392</v>
      </c>
      <c r="L49" s="51">
        <f t="shared" si="25"/>
        <v>12.521823851064083</v>
      </c>
      <c r="M49" s="46">
        <f t="shared" si="0"/>
        <v>2565.2306614295812</v>
      </c>
      <c r="N49" s="110" t="str">
        <f>A49</f>
        <v>Regional Rural Banks</v>
      </c>
      <c r="O49" s="111"/>
      <c r="P49" s="50">
        <f t="shared" si="25"/>
        <v>75.145404919960257</v>
      </c>
      <c r="Q49" s="42">
        <f t="shared" si="25"/>
        <v>26.770564769845343</v>
      </c>
      <c r="R49" s="42">
        <f t="shared" si="25"/>
        <v>5.7196517104803828</v>
      </c>
      <c r="S49" s="51">
        <f t="shared" si="1"/>
        <v>107.63562140028598</v>
      </c>
      <c r="T49" s="50">
        <f t="shared" si="25"/>
        <v>64.958994594895501</v>
      </c>
      <c r="U49" s="42">
        <f t="shared" si="25"/>
        <v>9.8238051588682467</v>
      </c>
      <c r="V49" s="51">
        <f t="shared" si="2"/>
        <v>74.782799753763754</v>
      </c>
      <c r="W49" s="46">
        <f t="shared" si="3"/>
        <v>2747.6490825836308</v>
      </c>
      <c r="X49" s="50">
        <f t="shared" si="25"/>
        <v>170.86253474856107</v>
      </c>
      <c r="Y49" s="42">
        <f t="shared" si="25"/>
        <v>143.88423978826199</v>
      </c>
      <c r="Z49" s="42">
        <f t="shared" si="25"/>
        <v>125.89870981472927</v>
      </c>
      <c r="AA49" s="51">
        <f t="shared" si="25"/>
        <v>152.87700477502838</v>
      </c>
      <c r="AB49" s="83" t="s">
        <v>109</v>
      </c>
      <c r="AC49" s="81"/>
      <c r="AD49" s="50">
        <f t="shared" si="25"/>
        <v>64.747907904717891</v>
      </c>
      <c r="AE49" s="42">
        <f t="shared" si="25"/>
        <v>97.121861857076837</v>
      </c>
      <c r="AF49" s="42">
        <f t="shared" si="25"/>
        <v>44.96382493383188</v>
      </c>
      <c r="AG49" s="42">
        <f t="shared" si="25"/>
        <v>98.920414854430106</v>
      </c>
      <c r="AH49" s="51">
        <f t="shared" si="4"/>
        <v>899.2764986766374</v>
      </c>
      <c r="AI49" s="50">
        <f t="shared" si="25"/>
        <v>0</v>
      </c>
      <c r="AJ49" s="42">
        <f t="shared" si="25"/>
        <v>74.612205482310458</v>
      </c>
      <c r="AK49" s="42">
        <f t="shared" si="25"/>
        <v>190.76079327809282</v>
      </c>
      <c r="AL49" s="42">
        <f t="shared" si="25"/>
        <v>8.7154448604151629</v>
      </c>
      <c r="AM49" s="42">
        <f t="shared" si="25"/>
        <v>684.06595936735664</v>
      </c>
      <c r="AN49" s="42">
        <f t="shared" si="25"/>
        <v>20.991965132748369</v>
      </c>
      <c r="AO49" s="51">
        <f t="shared" si="5"/>
        <v>4626.0719493811921</v>
      </c>
    </row>
    <row r="50" spans="1:41" s="15" customFormat="1" ht="21.95" customHeight="1">
      <c r="A50" s="83" t="s">
        <v>110</v>
      </c>
      <c r="B50" s="81"/>
      <c r="C50" s="46">
        <f>C49+C46+C42+C23</f>
        <v>14645.893289019452</v>
      </c>
      <c r="D50" s="46">
        <f t="shared" ref="D50:L50" si="26">D49+D46+D42+D23</f>
        <v>847.17277869101531</v>
      </c>
      <c r="E50" s="46">
        <f t="shared" si="26"/>
        <v>2615.4645508988046</v>
      </c>
      <c r="F50" s="46">
        <f t="shared" si="26"/>
        <v>1152.9507127531867</v>
      </c>
      <c r="G50" s="46">
        <f t="shared" si="26"/>
        <v>160.4919168530086</v>
      </c>
      <c r="H50" s="46">
        <f t="shared" si="26"/>
        <v>1489.6532067587527</v>
      </c>
      <c r="I50" s="46">
        <f t="shared" si="26"/>
        <v>747.46355342583149</v>
      </c>
      <c r="J50" s="46">
        <f t="shared" si="26"/>
        <v>674.85146634487569</v>
      </c>
      <c r="K50" s="46">
        <f t="shared" si="26"/>
        <v>1008.7145694427222</v>
      </c>
      <c r="L50" s="46">
        <f t="shared" si="26"/>
        <v>157.71140818573565</v>
      </c>
      <c r="M50" s="46">
        <f t="shared" si="0"/>
        <v>23500.367452373386</v>
      </c>
      <c r="N50" s="110" t="str">
        <f>A50</f>
        <v>Commercial Banks</v>
      </c>
      <c r="O50" s="111"/>
      <c r="P50" s="50">
        <f t="shared" ref="P50" si="27">P49+P46+P42+P23</f>
        <v>1094.1589973979942</v>
      </c>
      <c r="Q50" s="42">
        <f t="shared" ref="Q50" si="28">Q49+Q46+Q42+Q23</f>
        <v>289.53977712415639</v>
      </c>
      <c r="R50" s="42">
        <f t="shared" ref="R50" si="29">R49+R46+R42+R23</f>
        <v>128.82946540358807</v>
      </c>
      <c r="S50" s="51">
        <f t="shared" si="1"/>
        <v>1512.5282399257387</v>
      </c>
      <c r="T50" s="50">
        <f t="shared" ref="T50" si="30">T49+T46+T42+T23</f>
        <v>1013.4928694899261</v>
      </c>
      <c r="U50" s="42">
        <f t="shared" ref="U50" si="31">U49+U46+U42+U23</f>
        <v>228.67077827958434</v>
      </c>
      <c r="V50" s="51">
        <f t="shared" si="2"/>
        <v>1242.1636477695104</v>
      </c>
      <c r="W50" s="46">
        <f t="shared" si="3"/>
        <v>26255.059340068634</v>
      </c>
      <c r="X50" s="50">
        <f t="shared" ref="X50" si="32">X49+X46+X42+X23</f>
        <v>3558.5813472538334</v>
      </c>
      <c r="Y50" s="42">
        <f t="shared" ref="Y50" si="33">Y49+Y46+Y42+Y23</f>
        <v>2996.7000818979654</v>
      </c>
      <c r="Z50" s="42">
        <f t="shared" ref="Z50" si="34">Z49+Z46+Z42+Z23</f>
        <v>2622.1125716607212</v>
      </c>
      <c r="AA50" s="51">
        <f t="shared" ref="AA50" si="35">AA49+AA46+AA42+AA23</f>
        <v>3183.9938370165901</v>
      </c>
      <c r="AB50" s="83" t="s">
        <v>110</v>
      </c>
      <c r="AC50" s="81"/>
      <c r="AD50" s="50">
        <f t="shared" ref="AD50" si="36">AD49+AD46+AD42+AD23</f>
        <v>1348.5150368540849</v>
      </c>
      <c r="AE50" s="42">
        <f t="shared" ref="AE50" si="37">AE49+AE46+AE42+AE23</f>
        <v>2022.7725552811271</v>
      </c>
      <c r="AF50" s="42">
        <f t="shared" ref="AF50" si="38">AF49+AF46+AF42+AF23</f>
        <v>936.4687755931144</v>
      </c>
      <c r="AG50" s="42">
        <f t="shared" ref="AG50" si="39">AG49+AG46+AG42+AG23</f>
        <v>2060.2313063048518</v>
      </c>
      <c r="AH50" s="51">
        <f t="shared" si="4"/>
        <v>18729.375511862287</v>
      </c>
      <c r="AI50" s="50">
        <f t="shared" ref="AI50" si="40">AI49+AI46+AI42+AI23</f>
        <v>433.82249999999993</v>
      </c>
      <c r="AJ50" s="42">
        <f t="shared" ref="AJ50" si="41">AJ49+AJ46+AJ42+AJ23</f>
        <v>1199.8251160737634</v>
      </c>
      <c r="AK50" s="42">
        <f t="shared" ref="AK50" si="42">AK49+AK46+AK42+AK23</f>
        <v>4732.6448524915795</v>
      </c>
      <c r="AL50" s="42">
        <f t="shared" ref="AL50" si="43">AL49+AL46+AL42+AL23</f>
        <v>118.90779052854779</v>
      </c>
      <c r="AM50" s="42">
        <f t="shared" ref="AM50" si="44">AM49+AM46+AM42+AM23</f>
        <v>8122.6082083191786</v>
      </c>
      <c r="AN50" s="42">
        <f t="shared" ref="AN50" si="45">AN49+AN46+AN42+AN23</f>
        <v>309.56095811108037</v>
      </c>
      <c r="AO50" s="51">
        <f t="shared" si="5"/>
        <v>59901.80427745507</v>
      </c>
    </row>
    <row r="51" spans="1:41" ht="21.95" customHeight="1">
      <c r="A51" s="43">
        <v>42</v>
      </c>
      <c r="B51" s="44" t="s">
        <v>91</v>
      </c>
      <c r="C51" s="45">
        <v>13439.227410980542</v>
      </c>
      <c r="D51" s="48">
        <v>151.67622130898471</v>
      </c>
      <c r="E51" s="41">
        <v>429.77414910119506</v>
      </c>
      <c r="F51" s="41">
        <v>220.05708724681332</v>
      </c>
      <c r="G51" s="49">
        <v>29.831283146991371</v>
      </c>
      <c r="H51" s="48">
        <v>160.73859324124686</v>
      </c>
      <c r="I51" s="41">
        <v>92.020146574168507</v>
      </c>
      <c r="J51" s="41">
        <v>86.394633655124338</v>
      </c>
      <c r="K51" s="41">
        <v>132.1598305572777</v>
      </c>
      <c r="L51" s="49">
        <v>25.513091814264332</v>
      </c>
      <c r="M51" s="46">
        <f t="shared" si="0"/>
        <v>14767.392447626606</v>
      </c>
      <c r="N51" s="43">
        <v>42</v>
      </c>
      <c r="O51" s="44" t="s">
        <v>91</v>
      </c>
      <c r="P51" s="48">
        <v>129.07020260200576</v>
      </c>
      <c r="Q51" s="41">
        <v>56.068822875843601</v>
      </c>
      <c r="R51" s="41">
        <v>18.555434596411935</v>
      </c>
      <c r="S51" s="51">
        <f t="shared" si="1"/>
        <v>203.69446007426131</v>
      </c>
      <c r="T51" s="48">
        <v>83.978830510073792</v>
      </c>
      <c r="U51" s="41">
        <v>9.895321720415641</v>
      </c>
      <c r="V51" s="51">
        <f t="shared" si="2"/>
        <v>93.874152230489429</v>
      </c>
      <c r="W51" s="46">
        <f t="shared" si="3"/>
        <v>15064.961059931356</v>
      </c>
      <c r="X51" s="48">
        <v>55.460750746166021</v>
      </c>
      <c r="Y51" s="41">
        <v>46.703790102034553</v>
      </c>
      <c r="Z51" s="41">
        <v>40.865816339280251</v>
      </c>
      <c r="AA51" s="49">
        <v>49.622776983411725</v>
      </c>
      <c r="AB51" s="43">
        <v>42</v>
      </c>
      <c r="AC51" s="44" t="s">
        <v>91</v>
      </c>
      <c r="AD51" s="48">
        <v>21.016705545915553</v>
      </c>
      <c r="AE51" s="41">
        <v>31.525058318873331</v>
      </c>
      <c r="AF51" s="41">
        <v>14.594934406885805</v>
      </c>
      <c r="AG51" s="41">
        <v>32.108855695148748</v>
      </c>
      <c r="AH51" s="51">
        <f t="shared" si="4"/>
        <v>291.89868813771602</v>
      </c>
      <c r="AI51" s="48">
        <v>0</v>
      </c>
      <c r="AJ51" s="41">
        <v>6.4931839262366564</v>
      </c>
      <c r="AK51" s="41">
        <v>94.342947508420238</v>
      </c>
      <c r="AL51" s="41">
        <v>9.4291094714521932</v>
      </c>
      <c r="AM51" s="41">
        <v>230.22919168082106</v>
      </c>
      <c r="AN51" s="41">
        <v>12.810741888919706</v>
      </c>
      <c r="AO51" s="51">
        <f t="shared" si="5"/>
        <v>15710.164922544922</v>
      </c>
    </row>
    <row r="52" spans="1:41" s="15" customFormat="1" ht="21.95" customHeight="1" thickBot="1">
      <c r="A52" s="67" t="s">
        <v>93</v>
      </c>
      <c r="B52" s="68"/>
      <c r="C52" s="47">
        <f>C51+C50</f>
        <v>28085.120699999992</v>
      </c>
      <c r="D52" s="52">
        <f t="shared" ref="D52:AO52" si="46">D51+D50</f>
        <v>998.84900000000005</v>
      </c>
      <c r="E52" s="53">
        <f t="shared" si="46"/>
        <v>3045.2386999999999</v>
      </c>
      <c r="F52" s="53">
        <f t="shared" si="46"/>
        <v>1373.0078000000001</v>
      </c>
      <c r="G52" s="54">
        <f t="shared" si="46"/>
        <v>190.32319999999999</v>
      </c>
      <c r="H52" s="52">
        <f t="shared" si="46"/>
        <v>1650.3917999999996</v>
      </c>
      <c r="I52" s="53">
        <f t="shared" si="46"/>
        <v>839.4837</v>
      </c>
      <c r="J52" s="53">
        <f t="shared" si="46"/>
        <v>761.24610000000007</v>
      </c>
      <c r="K52" s="53">
        <f t="shared" si="46"/>
        <v>1140.8743999999999</v>
      </c>
      <c r="L52" s="54">
        <f t="shared" si="46"/>
        <v>183.22449999999998</v>
      </c>
      <c r="M52" s="47">
        <f t="shared" si="0"/>
        <v>38267.759899999975</v>
      </c>
      <c r="N52" s="112" t="str">
        <f>A52</f>
        <v>TOTAL</v>
      </c>
      <c r="O52" s="113"/>
      <c r="P52" s="52">
        <f t="shared" si="46"/>
        <v>1223.2292</v>
      </c>
      <c r="Q52" s="53">
        <f t="shared" si="46"/>
        <v>345.60859999999997</v>
      </c>
      <c r="R52" s="53">
        <f t="shared" si="46"/>
        <v>147.38490000000002</v>
      </c>
      <c r="S52" s="54">
        <f t="shared" si="1"/>
        <v>1716.2227</v>
      </c>
      <c r="T52" s="52">
        <f t="shared" si="46"/>
        <v>1097.4716999999998</v>
      </c>
      <c r="U52" s="53">
        <f t="shared" si="46"/>
        <v>238.56609999999998</v>
      </c>
      <c r="V52" s="54">
        <f t="shared" si="2"/>
        <v>1336.0377999999998</v>
      </c>
      <c r="W52" s="47">
        <f t="shared" si="3"/>
        <v>41320.020399999972</v>
      </c>
      <c r="X52" s="52">
        <f t="shared" si="46"/>
        <v>3614.0420979999994</v>
      </c>
      <c r="Y52" s="53">
        <f t="shared" si="46"/>
        <v>3043.4038719999999</v>
      </c>
      <c r="Z52" s="53">
        <f t="shared" si="46"/>
        <v>2662.9783880000014</v>
      </c>
      <c r="AA52" s="54">
        <f t="shared" si="46"/>
        <v>3233.6166140000018</v>
      </c>
      <c r="AB52" s="67" t="s">
        <v>93</v>
      </c>
      <c r="AC52" s="68"/>
      <c r="AD52" s="52">
        <f t="shared" si="46"/>
        <v>1369.5317424000004</v>
      </c>
      <c r="AE52" s="53">
        <f t="shared" si="46"/>
        <v>2054.2976136000002</v>
      </c>
      <c r="AF52" s="53">
        <f t="shared" si="46"/>
        <v>951.06371000000024</v>
      </c>
      <c r="AG52" s="53">
        <f t="shared" si="46"/>
        <v>2092.3401620000004</v>
      </c>
      <c r="AH52" s="54">
        <f t="shared" si="4"/>
        <v>19021.274200000003</v>
      </c>
      <c r="AI52" s="52">
        <f t="shared" si="46"/>
        <v>433.82249999999993</v>
      </c>
      <c r="AJ52" s="53">
        <f t="shared" si="46"/>
        <v>1206.3183000000001</v>
      </c>
      <c r="AK52" s="53">
        <f t="shared" si="46"/>
        <v>4826.9877999999999</v>
      </c>
      <c r="AL52" s="53">
        <f t="shared" si="46"/>
        <v>128.33689999999999</v>
      </c>
      <c r="AM52" s="53">
        <f t="shared" si="46"/>
        <v>8352.8374000000003</v>
      </c>
      <c r="AN52" s="53">
        <f t="shared" si="46"/>
        <v>322.37170000000009</v>
      </c>
      <c r="AO52" s="54">
        <f t="shared" si="46"/>
        <v>75611.969199999992</v>
      </c>
    </row>
    <row r="53" spans="1:41" s="58" customFormat="1" ht="21.95" customHeight="1">
      <c r="A53" s="114" t="s">
        <v>106</v>
      </c>
      <c r="B53" s="11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115" t="str">
        <f>A53</f>
        <v>* Amount in Crores</v>
      </c>
      <c r="O53" s="115"/>
      <c r="P53" s="55"/>
      <c r="Q53" s="55"/>
      <c r="R53" s="55"/>
      <c r="S53" s="56"/>
      <c r="T53" s="55"/>
      <c r="U53" s="55"/>
      <c r="V53" s="56"/>
      <c r="W53" s="56"/>
      <c r="X53" s="55"/>
      <c r="Y53" s="55"/>
      <c r="Z53" s="55"/>
      <c r="AA53" s="55"/>
      <c r="AB53" s="116" t="s">
        <v>106</v>
      </c>
      <c r="AC53" s="116"/>
      <c r="AD53" s="55"/>
      <c r="AE53" s="55"/>
      <c r="AF53" s="55"/>
      <c r="AG53" s="55"/>
      <c r="AH53" s="56"/>
      <c r="AI53" s="55"/>
      <c r="AJ53" s="55"/>
      <c r="AK53" s="55"/>
      <c r="AL53" s="55"/>
      <c r="AM53" s="55"/>
      <c r="AN53" s="55"/>
      <c r="AO53" s="57"/>
    </row>
  </sheetData>
  <mergeCells count="49">
    <mergeCell ref="N50:O50"/>
    <mergeCell ref="N52:O52"/>
    <mergeCell ref="AB50:AC50"/>
    <mergeCell ref="A53:B53"/>
    <mergeCell ref="N53:O53"/>
    <mergeCell ref="AB53:AC53"/>
    <mergeCell ref="AB52:AC52"/>
    <mergeCell ref="A50:B50"/>
    <mergeCell ref="A52:B52"/>
    <mergeCell ref="A23:B23"/>
    <mergeCell ref="A42:B42"/>
    <mergeCell ref="A49:B49"/>
    <mergeCell ref="AB23:AC23"/>
    <mergeCell ref="AB42:AC42"/>
    <mergeCell ref="AB49:AC49"/>
    <mergeCell ref="N23:O23"/>
    <mergeCell ref="N42:O42"/>
    <mergeCell ref="N49:O49"/>
    <mergeCell ref="A46:B46"/>
    <mergeCell ref="N46:O46"/>
    <mergeCell ref="AB46:AC46"/>
    <mergeCell ref="AL3:AL4"/>
    <mergeCell ref="AM3:AM4"/>
    <mergeCell ref="AN3:AN4"/>
    <mergeCell ref="AO3:AO4"/>
    <mergeCell ref="AB3:AB4"/>
    <mergeCell ref="AC3:AC4"/>
    <mergeCell ref="AD3:AH3"/>
    <mergeCell ref="AI3:AI4"/>
    <mergeCell ref="AJ3:AJ4"/>
    <mergeCell ref="AK3:AK4"/>
    <mergeCell ref="X3:AA3"/>
    <mergeCell ref="A3:A4"/>
    <mergeCell ref="B3:B4"/>
    <mergeCell ref="C3:C4"/>
    <mergeCell ref="D3:G3"/>
    <mergeCell ref="H3:L3"/>
    <mergeCell ref="M3:M4"/>
    <mergeCell ref="N3:N4"/>
    <mergeCell ref="O3:O4"/>
    <mergeCell ref="P3:S3"/>
    <mergeCell ref="T3:V3"/>
    <mergeCell ref="W3:W4"/>
    <mergeCell ref="L1:M1"/>
    <mergeCell ref="Y1:AA1"/>
    <mergeCell ref="AM1:AO1"/>
    <mergeCell ref="A2:M2"/>
    <mergeCell ref="N2:AA2"/>
    <mergeCell ref="AB2:AO2"/>
  </mergeCells>
  <printOptions horizontalCentered="1" verticalCentered="1"/>
  <pageMargins left="0.2" right="0.2" top="0.25" bottom="0.25" header="0.3" footer="0.3"/>
  <pageSetup paperSize="9" scale="65" orientation="portrait" verticalDpi="0" r:id="rId1"/>
  <colBreaks count="2" manualBreakCount="2">
    <brk id="13" max="1048575" man="1"/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DISTRICTS</vt:lpstr>
      <vt:lpstr>BANKS</vt:lpstr>
      <vt:lpstr>BANKS!Print_Area</vt:lpstr>
      <vt:lpstr>DISTRICTS!Print_Area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2019-04-10T10:21:53Z</dcterms:modified>
</cp:coreProperties>
</file>