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600" windowHeight="7995"/>
  </bookViews>
  <sheets>
    <sheet name="Banks" sheetId="4" r:id="rId1"/>
    <sheet name="Sheet2" sheetId="2" r:id="rId2"/>
    <sheet name="Sheet3" sheetId="3" r:id="rId3"/>
  </sheets>
  <definedNames>
    <definedName name="_xlnm.Print_Area" localSheetId="0">Banks!$A$1:$W$54</definedName>
  </definedNames>
  <calcPr calcId="125725"/>
</workbook>
</file>

<file path=xl/calcChain.xml><?xml version="1.0" encoding="utf-8"?>
<calcChain xmlns="http://schemas.openxmlformats.org/spreadsheetml/2006/main">
  <c r="W54" i="4"/>
  <c r="U53"/>
  <c r="W53"/>
  <c r="T53"/>
  <c r="R52"/>
  <c r="U52"/>
  <c r="W52"/>
  <c r="U51"/>
  <c r="W51"/>
  <c r="T51"/>
  <c r="U50"/>
  <c r="W50"/>
  <c r="U49"/>
  <c r="W49"/>
  <c r="T49"/>
  <c r="R47"/>
  <c r="T47"/>
  <c r="U46"/>
  <c r="W46"/>
  <c r="T46"/>
  <c r="U45"/>
  <c r="W45"/>
  <c r="T45"/>
  <c r="U43"/>
  <c r="U42"/>
  <c r="W42"/>
  <c r="T42"/>
  <c r="Q42"/>
  <c r="U41"/>
  <c r="W41"/>
  <c r="T41"/>
  <c r="U40"/>
  <c r="W40"/>
  <c r="T40"/>
  <c r="Q40"/>
  <c r="N40"/>
  <c r="H40"/>
  <c r="E40"/>
  <c r="W39"/>
  <c r="U39"/>
  <c r="T39"/>
  <c r="N39"/>
  <c r="H39"/>
  <c r="T38"/>
  <c r="R38"/>
  <c r="U38"/>
  <c r="U37"/>
  <c r="W37"/>
  <c r="T37"/>
  <c r="N37"/>
  <c r="U36"/>
  <c r="W36"/>
  <c r="T36"/>
  <c r="E36"/>
  <c r="R35"/>
  <c r="T35"/>
  <c r="R34"/>
  <c r="T34"/>
  <c r="U33"/>
  <c r="W33"/>
  <c r="T33"/>
  <c r="N33"/>
  <c r="H33"/>
  <c r="E33"/>
  <c r="W31"/>
  <c r="U31"/>
  <c r="T31"/>
  <c r="U30"/>
  <c r="W30"/>
  <c r="T30"/>
  <c r="R29"/>
  <c r="T29"/>
  <c r="R28"/>
  <c r="T28"/>
  <c r="U27"/>
  <c r="W27"/>
  <c r="T27"/>
  <c r="U26"/>
  <c r="W26"/>
  <c r="T26"/>
  <c r="N26"/>
  <c r="U25"/>
  <c r="W25"/>
  <c r="T25"/>
  <c r="U24"/>
  <c r="W24"/>
  <c r="T24"/>
  <c r="U23"/>
  <c r="W23"/>
  <c r="T23"/>
  <c r="U22"/>
  <c r="W22"/>
  <c r="T22"/>
  <c r="U21"/>
  <c r="W21"/>
  <c r="T21"/>
  <c r="U20"/>
  <c r="W20"/>
  <c r="T20"/>
  <c r="U19"/>
  <c r="W19"/>
  <c r="T19"/>
  <c r="U18"/>
  <c r="W18"/>
  <c r="R18"/>
  <c r="T18"/>
  <c r="U17"/>
  <c r="W17"/>
  <c r="T17"/>
  <c r="W16"/>
  <c r="U16"/>
  <c r="T16"/>
  <c r="U15"/>
  <c r="W15"/>
  <c r="T15"/>
  <c r="U14"/>
  <c r="W14"/>
  <c r="T14"/>
  <c r="E14"/>
  <c r="R13"/>
  <c r="T13"/>
  <c r="U12"/>
  <c r="W12"/>
  <c r="T12"/>
  <c r="U11"/>
  <c r="W11"/>
  <c r="T11"/>
  <c r="U10"/>
  <c r="W10"/>
  <c r="T10"/>
  <c r="U9"/>
  <c r="W9"/>
  <c r="T9"/>
  <c r="R8"/>
  <c r="T8"/>
  <c r="U7"/>
  <c r="W7"/>
  <c r="T7"/>
  <c r="T52"/>
  <c r="R32"/>
  <c r="T32"/>
  <c r="U28"/>
  <c r="U47"/>
  <c r="W47"/>
  <c r="U8"/>
  <c r="U35"/>
  <c r="W35"/>
  <c r="W38"/>
  <c r="R44"/>
  <c r="T44"/>
  <c r="U34"/>
  <c r="U13"/>
  <c r="U29"/>
  <c r="R48"/>
  <c r="U32"/>
  <c r="W32"/>
  <c r="U44"/>
  <c r="W44"/>
  <c r="W28"/>
  <c r="W8"/>
  <c r="W13"/>
  <c r="W29"/>
  <c r="U48"/>
  <c r="W48"/>
  <c r="R54"/>
  <c r="T54"/>
  <c r="T48"/>
  <c r="W34"/>
</calcChain>
</file>

<file path=xl/sharedStrings.xml><?xml version="1.0" encoding="utf-8"?>
<sst xmlns="http://schemas.openxmlformats.org/spreadsheetml/2006/main" count="153" uniqueCount="102">
  <si>
    <t>BANK WISE / BROAD SECTOR-WISE ACHIEVEMENT UNDER A.C.P. 2012-2013</t>
  </si>
  <si>
    <t>QUARTER - 4 (UPTO 31ST MARCH' 2013)</t>
  </si>
  <si>
    <t>STATE : ORISSA</t>
  </si>
  <si>
    <t>Amount in Rs. '000</t>
  </si>
  <si>
    <t>SL.NO.</t>
  </si>
  <si>
    <t>NAME OF THE BANK</t>
  </si>
  <si>
    <t>CROP LOAN</t>
  </si>
  <si>
    <t>Agr. Term Loan</t>
  </si>
  <si>
    <t>ALLIED</t>
  </si>
  <si>
    <t>Agr. Total</t>
  </si>
  <si>
    <t>N.F.S.</t>
  </si>
  <si>
    <t>O.P.S.</t>
  </si>
  <si>
    <t>TOTAL</t>
  </si>
  <si>
    <t>T</t>
  </si>
  <si>
    <t>A</t>
  </si>
  <si>
    <t>%</t>
  </si>
  <si>
    <t>Allahabad Bank</t>
  </si>
  <si>
    <t>Andhra Bank</t>
  </si>
  <si>
    <t>Bank of Baroda</t>
  </si>
  <si>
    <t>Bank of India</t>
  </si>
  <si>
    <t>Bank of Moharastra</t>
  </si>
  <si>
    <t>Canara Bank</t>
  </si>
  <si>
    <t>Central Bank of India</t>
  </si>
  <si>
    <t>Corporation Bank</t>
  </si>
  <si>
    <t>Dena Bank</t>
  </si>
  <si>
    <t>IDBI Bank</t>
  </si>
  <si>
    <t>Indian Bank</t>
  </si>
  <si>
    <t>I.O.B.</t>
  </si>
  <si>
    <t>O.B.C.</t>
  </si>
  <si>
    <t>Punjab National Bank</t>
  </si>
  <si>
    <t>Punjab &amp; Sindh Bank</t>
  </si>
  <si>
    <t>State Bank of India</t>
  </si>
  <si>
    <t>S.B.B.J</t>
  </si>
  <si>
    <t>S.B.Hyd.</t>
  </si>
  <si>
    <t>S.B.Travancore</t>
  </si>
  <si>
    <t>S.B. Maysore</t>
  </si>
  <si>
    <t>Syndicate Bank</t>
  </si>
  <si>
    <t>Union Bank</t>
  </si>
  <si>
    <t>U.B.I.</t>
  </si>
  <si>
    <t>UCO Bank</t>
  </si>
  <si>
    <t>Vijaya Bank</t>
  </si>
  <si>
    <t>Fedral Bank</t>
  </si>
  <si>
    <t>HDFC BANK</t>
  </si>
  <si>
    <t>ICICI Bank</t>
  </si>
  <si>
    <t>The Karanataka Bank Ltd.</t>
  </si>
  <si>
    <t>KOTAK MAHINDRA</t>
  </si>
  <si>
    <t>AXIS BANK</t>
  </si>
  <si>
    <t>ING Vysya Bank</t>
  </si>
  <si>
    <t>INDUS IND</t>
  </si>
  <si>
    <t>TAMIL MERCHANTILE</t>
  </si>
  <si>
    <t>Karur Vysya Bank</t>
  </si>
  <si>
    <t>Lakshmi Vilas Bank Ltd.</t>
  </si>
  <si>
    <t>B</t>
  </si>
  <si>
    <t>Odisha Gramya Bank</t>
  </si>
  <si>
    <t>Utkal Gramya Bank</t>
  </si>
  <si>
    <t>C</t>
  </si>
  <si>
    <t>Total of RRBs</t>
  </si>
  <si>
    <t>D</t>
  </si>
  <si>
    <t>OSCB/CCB</t>
  </si>
  <si>
    <t>OSCARD Bank</t>
  </si>
  <si>
    <t>Urban Co-op. Bank</t>
  </si>
  <si>
    <t>E</t>
  </si>
  <si>
    <t>TOTAL of Co-Op. Bank</t>
  </si>
  <si>
    <t>F</t>
  </si>
  <si>
    <t>O.S.F.C.</t>
  </si>
  <si>
    <t>GRAND TOTAL (D+E+F)</t>
  </si>
  <si>
    <t>TOTAL OF PUBLIC SECTOR BANKS</t>
  </si>
  <si>
    <t>TOTAL OF PVT. SECTOR BANKS</t>
  </si>
  <si>
    <t>TOTAL OF COMM. BANKS</t>
  </si>
  <si>
    <t>DISTRICT WISE / BROAD SECTOR-WISE ACHIEVEMENT UNDER A.C.P. 2012-2013</t>
  </si>
  <si>
    <t>DISTRICT NAME</t>
  </si>
  <si>
    <t>ANGUL</t>
  </si>
  <si>
    <t>BALASORE</t>
  </si>
  <si>
    <t>BHADRAK</t>
  </si>
  <si>
    <t>BARAGARH</t>
  </si>
  <si>
    <t>BOLANGIR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</si>
  <si>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</si>
  <si>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</si>
  <si>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</si>
  <si>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</si>
  <si>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</si>
  <si>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</si>
  <si>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</si>
  <si>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</si>
  <si>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</si>
  <si>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</si>
  <si>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</si>
  <si>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</si>
  <si>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</si>
  <si>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</si>
  <si>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</si>
  <si>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</si>
  <si>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MAYURBHANJA</t>
  </si>
  <si>
    <t>NAYAGARH</t>
  </si>
  <si>
    <t>NOWRANGPUR</t>
  </si>
  <si>
    <t>NUAPADA</t>
  </si>
  <si>
    <t>PURI</t>
  </si>
  <si>
    <t>RAYAGADA</t>
  </si>
  <si>
    <t>SAMBALPUR</t>
  </si>
  <si>
    <t>SONEPUR</t>
  </si>
  <si>
    <t>SUNDARGARH</t>
  </si>
  <si>
    <t>GRAND TOTAL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</si>
</sst>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3" fillId="0" borderId="0" xfId="1"/>
    <xf numFmtId="0" fontId="1" fillId="0" borderId="5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right"/>
    </xf>
    <xf numFmtId="0" fontId="3" fillId="0" borderId="5" xfId="1" applyFont="1" applyFill="1" applyBorder="1" applyAlignment="1"/>
    <xf numFmtId="1" fontId="3" fillId="0" borderId="5" xfId="1" applyNumberFormat="1" applyFont="1" applyFill="1" applyBorder="1"/>
    <xf numFmtId="1" fontId="3" fillId="0" borderId="5" xfId="1" applyNumberFormat="1" applyFont="1" applyFill="1" applyBorder="1" applyAlignment="1">
      <alignment shrinkToFit="1"/>
    </xf>
    <xf numFmtId="1" fontId="1" fillId="0" borderId="5" xfId="1" applyNumberFormat="1" applyFont="1" applyFill="1" applyBorder="1"/>
    <xf numFmtId="1" fontId="1" fillId="0" borderId="5" xfId="1" applyNumberFormat="1" applyFont="1" applyFill="1" applyBorder="1" applyAlignment="1">
      <alignment shrinkToFit="1"/>
    </xf>
    <xf numFmtId="0" fontId="3" fillId="0" borderId="5" xfId="1" applyFont="1" applyFill="1" applyBorder="1" applyAlignment="1">
      <alignment shrinkToFit="1"/>
    </xf>
    <xf numFmtId="1" fontId="1" fillId="0" borderId="5" xfId="1" applyNumberFormat="1" applyFont="1" applyBorder="1" applyAlignment="1">
      <alignment shrinkToFit="1"/>
    </xf>
    <xf numFmtId="1" fontId="3" fillId="0" borderId="5" xfId="1" applyNumberFormat="1" applyFont="1" applyBorder="1" applyAlignment="1">
      <alignment shrinkToFit="1"/>
    </xf>
    <xf numFmtId="0" fontId="3" fillId="0" borderId="7" xfId="1" applyFont="1" applyFill="1" applyBorder="1" applyAlignment="1">
      <alignment horizontal="right"/>
    </xf>
    <xf numFmtId="0" fontId="3" fillId="0" borderId="5" xfId="1" applyFont="1" applyBorder="1" applyAlignment="1">
      <alignment shrinkToFit="1"/>
    </xf>
    <xf numFmtId="1" fontId="3" fillId="0" borderId="5" xfId="1" applyNumberFormat="1" applyFont="1" applyBorder="1"/>
    <xf numFmtId="1" fontId="1" fillId="0" borderId="5" xfId="1" applyNumberFormat="1" applyFont="1" applyBorder="1"/>
    <xf numFmtId="0" fontId="1" fillId="0" borderId="5" xfId="1" applyFont="1" applyBorder="1" applyAlignment="1">
      <alignment horizontal="right" vertical="center"/>
    </xf>
    <xf numFmtId="1" fontId="6" fillId="0" borderId="5" xfId="1" applyNumberFormat="1" applyFont="1" applyBorder="1" applyAlignment="1">
      <alignment horizontal="right" vertical="center" wrapText="1" shrinkToFit="1"/>
    </xf>
    <xf numFmtId="1" fontId="1" fillId="0" borderId="5" xfId="1" applyNumberFormat="1" applyFont="1" applyFill="1" applyBorder="1" applyAlignment="1">
      <alignment horizontal="right" vertical="center" shrinkToFit="1"/>
    </xf>
    <xf numFmtId="1" fontId="1" fillId="0" borderId="5" xfId="1" applyNumberFormat="1" applyFont="1" applyBorder="1" applyAlignment="1">
      <alignment horizontal="right" vertical="center" shrinkToFit="1"/>
    </xf>
    <xf numFmtId="1" fontId="3" fillId="0" borderId="5" xfId="1" applyNumberFormat="1" applyFont="1" applyBorder="1" applyAlignment="1">
      <alignment horizontal="right" vertical="center"/>
    </xf>
    <xf numFmtId="1" fontId="1" fillId="0" borderId="5" xfId="1" applyNumberFormat="1" applyFont="1" applyBorder="1" applyAlignment="1">
      <alignment horizontal="right" vertical="center"/>
    </xf>
    <xf numFmtId="1" fontId="1" fillId="0" borderId="5" xfId="1" applyNumberFormat="1" applyFont="1" applyFill="1" applyBorder="1" applyAlignment="1">
      <alignment horizontal="right" vertical="center"/>
    </xf>
    <xf numFmtId="0" fontId="3" fillId="0" borderId="5" xfId="1" applyFont="1" applyBorder="1" applyAlignment="1"/>
    <xf numFmtId="0" fontId="3" fillId="0" borderId="5" xfId="1" applyFont="1" applyBorder="1" applyAlignment="1">
      <alignment horizontal="right"/>
    </xf>
    <xf numFmtId="0" fontId="3" fillId="0" borderId="5" xfId="1" applyFont="1" applyBorder="1" applyAlignment="1">
      <alignment horizontal="left"/>
    </xf>
    <xf numFmtId="0" fontId="3" fillId="0" borderId="5" xfId="1" applyFont="1" applyBorder="1" applyAlignment="1">
      <alignment horizontal="right" shrinkToFit="1"/>
    </xf>
    <xf numFmtId="1" fontId="6" fillId="0" borderId="5" xfId="1" applyNumberFormat="1" applyFont="1" applyBorder="1" applyAlignment="1">
      <alignment vertical="center" wrapText="1" shrinkToFit="1"/>
    </xf>
    <xf numFmtId="1" fontId="1" fillId="0" borderId="5" xfId="1" applyNumberFormat="1" applyFont="1" applyFill="1" applyBorder="1" applyAlignment="1">
      <alignment vertical="center" shrinkToFit="1"/>
    </xf>
    <xf numFmtId="1" fontId="1" fillId="0" borderId="5" xfId="1" applyNumberFormat="1" applyFont="1" applyBorder="1" applyAlignment="1">
      <alignment vertical="center" shrinkToFit="1"/>
    </xf>
    <xf numFmtId="1" fontId="1" fillId="0" borderId="5" xfId="1" applyNumberFormat="1" applyFont="1" applyBorder="1" applyAlignment="1">
      <alignment vertical="center"/>
    </xf>
    <xf numFmtId="0" fontId="1" fillId="0" borderId="5" xfId="1" applyFont="1" applyBorder="1" applyAlignment="1">
      <alignment vertical="center" wrapText="1"/>
    </xf>
    <xf numFmtId="1" fontId="1" fillId="0" borderId="5" xfId="1" applyNumberFormat="1" applyFont="1" applyFill="1" applyBorder="1" applyAlignment="1">
      <alignment vertical="center"/>
    </xf>
    <xf numFmtId="1" fontId="3" fillId="0" borderId="5" xfId="1" applyNumberFormat="1" applyFont="1" applyBorder="1" applyAlignment="1">
      <alignment vertical="center"/>
    </xf>
    <xf numFmtId="0" fontId="4" fillId="0" borderId="5" xfId="1" applyFont="1" applyBorder="1" applyAlignment="1">
      <alignment vertical="center" wrapText="1"/>
    </xf>
    <xf numFmtId="1" fontId="3" fillId="0" borderId="5" xfId="1" applyNumberFormat="1" applyFont="1" applyFill="1" applyBorder="1" applyAlignment="1">
      <alignment vertical="center"/>
    </xf>
    <xf numFmtId="0" fontId="3" fillId="0" borderId="0" xfId="1" applyAlignment="1">
      <alignment vertical="center"/>
    </xf>
    <xf numFmtId="0" fontId="1" fillId="0" borderId="5" xfId="1" applyFont="1" applyBorder="1" applyAlignment="1">
      <alignment horizontal="left" vertic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 shrinkToFit="1"/>
    </xf>
    <xf numFmtId="0" fontId="1" fillId="0" borderId="3" xfId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2" fontId="5" fillId="0" borderId="2" xfId="1" applyNumberFormat="1" applyFont="1" applyFill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2" xfId="1" applyFont="1" applyFill="1" applyBorder="1" applyAlignment="1">
      <alignment horizontal="left"/>
    </xf>
    <xf numFmtId="0" fontId="1" fillId="0" borderId="3" xfId="1" applyFont="1" applyFill="1" applyBorder="1" applyAlignment="1">
      <alignment horizontal="left"/>
    </xf>
    <xf numFmtId="0" fontId="1" fillId="0" borderId="1" xfId="1" applyFont="1" applyBorder="1" applyAlignment="1">
      <alignment horizontal="right"/>
    </xf>
    <xf numFmtId="0" fontId="1" fillId="0" borderId="2" xfId="1" applyFont="1" applyBorder="1" applyAlignment="1">
      <alignment horizontal="right"/>
    </xf>
    <xf numFmtId="0" fontId="1" fillId="0" borderId="2" xfId="1" applyFont="1" applyFill="1" applyBorder="1" applyAlignment="1">
      <alignment horizontal="right"/>
    </xf>
    <xf numFmtId="0" fontId="1" fillId="0" borderId="3" xfId="1" applyFont="1" applyBorder="1" applyAlignment="1">
      <alignment horizontal="right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/>
    <xf numFmtId="1" fontId="3" fillId="0" borderId="5" xfId="0" applyNumberFormat="1" applyFont="1" applyBorder="1"/>
    <xf numFmtId="1" fontId="3" fillId="0" borderId="5" xfId="0" applyNumberFormat="1" applyFont="1" applyBorder="1" applyAlignment="1">
      <alignment shrinkToFit="1"/>
    </xf>
    <xf numFmtId="1" fontId="8" fillId="0" borderId="5" xfId="0" applyNumberFormat="1" applyFont="1" applyBorder="1"/>
    <xf numFmtId="1" fontId="8" fillId="0" borderId="5" xfId="0" applyNumberFormat="1" applyFont="1" applyFill="1" applyBorder="1"/>
    <xf numFmtId="0" fontId="3" fillId="0" borderId="5" xfId="0" applyFont="1" applyBorder="1" applyAlignment="1">
      <alignment shrinkToFit="1"/>
    </xf>
    <xf numFmtId="1" fontId="1" fillId="0" borderId="5" xfId="0" applyNumberFormat="1" applyFont="1" applyBorder="1"/>
    <xf numFmtId="1" fontId="3" fillId="0" borderId="5" xfId="0" applyNumberFormat="1" applyFont="1" applyFill="1" applyBorder="1"/>
    <xf numFmtId="0" fontId="3" fillId="0" borderId="5" xfId="0" applyFont="1" applyBorder="1" applyAlignment="1">
      <alignment horizontal="center" shrinkToFit="1"/>
    </xf>
    <xf numFmtId="1" fontId="3" fillId="0" borderId="5" xfId="0" applyNumberFormat="1" applyFont="1" applyFill="1" applyBorder="1" applyAlignment="1">
      <alignment shrinkToFit="1"/>
    </xf>
    <xf numFmtId="1" fontId="1" fillId="0" borderId="5" xfId="0" applyNumberFormat="1" applyFont="1" applyBorder="1" applyAlignment="1">
      <alignment shrinkToFit="1"/>
    </xf>
    <xf numFmtId="1" fontId="9" fillId="0" borderId="5" xfId="0" applyNumberFormat="1" applyFont="1" applyBorder="1" applyAlignment="1">
      <alignment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4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I15" sqref="I15"/>
    </sheetView>
  </sheetViews>
  <sheetFormatPr defaultRowHeight="12.75"/>
  <cols>
    <col min="1" max="1" width="3.7109375" style="4" customWidth="1"/>
    <col min="2" max="2" width="15.42578125" style="4" customWidth="1"/>
    <col min="3" max="4" width="9.140625" style="4"/>
    <col min="5" max="5" width="5" style="4" bestFit="1" customWidth="1"/>
    <col min="6" max="7" width="9.140625" style="4"/>
    <col min="8" max="8" width="5" style="4" bestFit="1" customWidth="1"/>
    <col min="9" max="10" width="9.140625" style="4"/>
    <col min="11" max="11" width="4" style="4" bestFit="1" customWidth="1"/>
    <col min="12" max="13" width="9.140625" style="4"/>
    <col min="14" max="14" width="5" style="4" bestFit="1" customWidth="1"/>
    <col min="15" max="16" width="9.140625" style="4"/>
    <col min="17" max="17" width="4" style="4" bestFit="1" customWidth="1"/>
    <col min="18" max="19" width="9.140625" style="4"/>
    <col min="20" max="20" width="4" style="4" bestFit="1" customWidth="1"/>
    <col min="21" max="21" width="10" style="4" customWidth="1"/>
    <col min="22" max="22" width="9.140625" style="4"/>
    <col min="23" max="23" width="3.85546875" style="4" customWidth="1"/>
    <col min="24" max="16384" width="9.140625" style="4"/>
  </cols>
  <sheetData>
    <row r="1" spans="1:23" ht="18">
      <c r="A1" s="1"/>
      <c r="B1" s="2"/>
      <c r="C1" s="3"/>
      <c r="D1" s="2"/>
      <c r="E1" s="2"/>
      <c r="F1" s="3"/>
      <c r="G1" s="2"/>
      <c r="H1" s="2"/>
      <c r="I1" s="3"/>
      <c r="J1" s="2"/>
      <c r="K1" s="2"/>
      <c r="L1" s="3"/>
      <c r="M1" s="2"/>
      <c r="N1" s="2"/>
      <c r="O1" s="3"/>
      <c r="P1" s="2"/>
      <c r="Q1" s="2"/>
      <c r="R1" s="3"/>
      <c r="S1" s="2"/>
      <c r="T1" s="2"/>
      <c r="U1" s="47"/>
      <c r="V1" s="47"/>
      <c r="W1" s="49"/>
    </row>
    <row r="2" spans="1:23" ht="18">
      <c r="A2" s="46" t="s">
        <v>0</v>
      </c>
      <c r="B2" s="47"/>
      <c r="C2" s="48"/>
      <c r="D2" s="47"/>
      <c r="E2" s="47"/>
      <c r="F2" s="48"/>
      <c r="G2" s="47"/>
      <c r="H2" s="47"/>
      <c r="I2" s="48"/>
      <c r="J2" s="47"/>
      <c r="K2" s="47"/>
      <c r="L2" s="48"/>
      <c r="M2" s="47"/>
      <c r="N2" s="47"/>
      <c r="O2" s="48"/>
      <c r="P2" s="47"/>
      <c r="Q2" s="47"/>
      <c r="R2" s="48"/>
      <c r="S2" s="47"/>
      <c r="T2" s="47"/>
      <c r="U2" s="47"/>
      <c r="V2" s="47"/>
      <c r="W2" s="49"/>
    </row>
    <row r="3" spans="1:23" ht="18">
      <c r="A3" s="50" t="s">
        <v>1</v>
      </c>
      <c r="B3" s="51"/>
      <c r="C3" s="52"/>
      <c r="D3" s="51"/>
      <c r="E3" s="51"/>
      <c r="F3" s="52"/>
      <c r="G3" s="51"/>
      <c r="H3" s="51"/>
      <c r="I3" s="52"/>
      <c r="J3" s="51"/>
      <c r="K3" s="51"/>
      <c r="L3" s="52"/>
      <c r="M3" s="51"/>
      <c r="N3" s="51"/>
      <c r="O3" s="52"/>
      <c r="P3" s="51"/>
      <c r="Q3" s="51"/>
      <c r="R3" s="52"/>
      <c r="S3" s="51"/>
      <c r="T3" s="51"/>
      <c r="U3" s="51"/>
      <c r="V3" s="51"/>
      <c r="W3" s="53"/>
    </row>
    <row r="4" spans="1:23">
      <c r="A4" s="54" t="s">
        <v>2</v>
      </c>
      <c r="B4" s="55"/>
      <c r="C4" s="56"/>
      <c r="D4" s="55"/>
      <c r="E4" s="55"/>
      <c r="F4" s="56"/>
      <c r="G4" s="55"/>
      <c r="H4" s="55"/>
      <c r="I4" s="56"/>
      <c r="J4" s="55"/>
      <c r="K4" s="55"/>
      <c r="L4" s="57"/>
      <c r="M4" s="58" t="s">
        <v>3</v>
      </c>
      <c r="N4" s="59"/>
      <c r="O4" s="60"/>
      <c r="P4" s="59"/>
      <c r="Q4" s="59"/>
      <c r="R4" s="60"/>
      <c r="S4" s="59"/>
      <c r="T4" s="59"/>
      <c r="U4" s="59"/>
      <c r="V4" s="59"/>
      <c r="W4" s="61"/>
    </row>
    <row r="5" spans="1:23" ht="12.75" customHeight="1">
      <c r="A5" s="62" t="s">
        <v>4</v>
      </c>
      <c r="B5" s="62" t="s">
        <v>5</v>
      </c>
      <c r="C5" s="42" t="s">
        <v>6</v>
      </c>
      <c r="D5" s="43"/>
      <c r="E5" s="43"/>
      <c r="F5" s="42" t="s">
        <v>7</v>
      </c>
      <c r="G5" s="43"/>
      <c r="H5" s="43"/>
      <c r="I5" s="42" t="s">
        <v>8</v>
      </c>
      <c r="J5" s="43"/>
      <c r="K5" s="43"/>
      <c r="L5" s="42" t="s">
        <v>9</v>
      </c>
      <c r="M5" s="43"/>
      <c r="N5" s="43"/>
      <c r="O5" s="42" t="s">
        <v>10</v>
      </c>
      <c r="P5" s="43"/>
      <c r="Q5" s="43"/>
      <c r="R5" s="42" t="s">
        <v>11</v>
      </c>
      <c r="S5" s="43"/>
      <c r="T5" s="43"/>
      <c r="U5" s="43" t="s">
        <v>12</v>
      </c>
      <c r="V5" s="43"/>
      <c r="W5" s="43"/>
    </row>
    <row r="6" spans="1:23">
      <c r="A6" s="63"/>
      <c r="B6" s="63"/>
      <c r="C6" s="5" t="s">
        <v>13</v>
      </c>
      <c r="D6" s="6" t="s">
        <v>14</v>
      </c>
      <c r="E6" s="6" t="s">
        <v>15</v>
      </c>
      <c r="F6" s="5" t="s">
        <v>13</v>
      </c>
      <c r="G6" s="6" t="s">
        <v>14</v>
      </c>
      <c r="H6" s="6" t="s">
        <v>15</v>
      </c>
      <c r="I6" s="5" t="s">
        <v>13</v>
      </c>
      <c r="J6" s="6" t="s">
        <v>14</v>
      </c>
      <c r="K6" s="6" t="s">
        <v>15</v>
      </c>
      <c r="L6" s="5" t="s">
        <v>13</v>
      </c>
      <c r="M6" s="6" t="s">
        <v>14</v>
      </c>
      <c r="N6" s="6" t="s">
        <v>15</v>
      </c>
      <c r="O6" s="5" t="s">
        <v>13</v>
      </c>
      <c r="P6" s="6" t="s">
        <v>14</v>
      </c>
      <c r="Q6" s="6" t="s">
        <v>15</v>
      </c>
      <c r="R6" s="5" t="s">
        <v>13</v>
      </c>
      <c r="S6" s="6" t="s">
        <v>14</v>
      </c>
      <c r="T6" s="6" t="s">
        <v>15</v>
      </c>
      <c r="U6" s="5" t="s">
        <v>13</v>
      </c>
      <c r="V6" s="6" t="s">
        <v>14</v>
      </c>
      <c r="W6" s="6" t="s">
        <v>15</v>
      </c>
    </row>
    <row r="7" spans="1:23">
      <c r="A7" s="7">
        <v>1</v>
      </c>
      <c r="B7" s="8" t="s">
        <v>16</v>
      </c>
      <c r="C7" s="9">
        <v>759120</v>
      </c>
      <c r="D7" s="9">
        <v>286378</v>
      </c>
      <c r="E7" s="9">
        <v>37.724997365370427</v>
      </c>
      <c r="F7" s="9">
        <v>300097</v>
      </c>
      <c r="G7" s="9">
        <v>472857</v>
      </c>
      <c r="H7" s="9">
        <v>157.56805299619791</v>
      </c>
      <c r="I7" s="9">
        <v>350077</v>
      </c>
      <c r="J7" s="9">
        <v>55633</v>
      </c>
      <c r="K7" s="10">
        <v>15.891646694869985</v>
      </c>
      <c r="L7" s="11">
        <v>1409294</v>
      </c>
      <c r="M7" s="11">
        <v>814868</v>
      </c>
      <c r="N7" s="12">
        <v>57.821008249520681</v>
      </c>
      <c r="O7" s="9">
        <v>580089</v>
      </c>
      <c r="P7" s="9">
        <v>322847</v>
      </c>
      <c r="Q7" s="9">
        <v>55.65473573882629</v>
      </c>
      <c r="R7" s="9">
        <v>2700041</v>
      </c>
      <c r="S7" s="9">
        <v>2627896</v>
      </c>
      <c r="T7" s="9">
        <f>(S7/R7)*100</f>
        <v>97.328003537724058</v>
      </c>
      <c r="U7" s="11">
        <f>L7+O7+R7</f>
        <v>4689424</v>
      </c>
      <c r="V7" s="11">
        <v>3765611</v>
      </c>
      <c r="W7" s="9">
        <f>(V7/U7)*100</f>
        <v>80.30007523312031</v>
      </c>
    </row>
    <row r="8" spans="1:23">
      <c r="A8" s="7">
        <v>2</v>
      </c>
      <c r="B8" s="8" t="s">
        <v>17</v>
      </c>
      <c r="C8" s="9">
        <v>1688404</v>
      </c>
      <c r="D8" s="9">
        <v>1226706</v>
      </c>
      <c r="E8" s="9">
        <v>72.654767460868371</v>
      </c>
      <c r="F8" s="9">
        <v>584439</v>
      </c>
      <c r="G8" s="9">
        <v>464267</v>
      </c>
      <c r="H8" s="9">
        <v>79.43805940397543</v>
      </c>
      <c r="I8" s="9">
        <v>683405</v>
      </c>
      <c r="J8" s="9">
        <v>203367</v>
      </c>
      <c r="K8" s="9">
        <v>29.757903439395378</v>
      </c>
      <c r="L8" s="11">
        <v>2956248</v>
      </c>
      <c r="M8" s="11">
        <v>1894340</v>
      </c>
      <c r="N8" s="12">
        <v>64.079197685715144</v>
      </c>
      <c r="O8" s="9">
        <v>1372411</v>
      </c>
      <c r="P8" s="9">
        <v>1731917</v>
      </c>
      <c r="Q8" s="9">
        <v>126.19521411588804</v>
      </c>
      <c r="R8" s="9">
        <f>3958975-500034</f>
        <v>3458941</v>
      </c>
      <c r="S8" s="9">
        <v>2693605</v>
      </c>
      <c r="T8" s="9">
        <f t="shared" ref="T8:T54" si="0">(S8/R8)*100</f>
        <v>77.873690242186839</v>
      </c>
      <c r="U8" s="11">
        <f t="shared" ref="U8:U53" si="1">L8+O8+R8</f>
        <v>7787600</v>
      </c>
      <c r="V8" s="11">
        <v>6319862</v>
      </c>
      <c r="W8" s="9">
        <f t="shared" ref="W8:W54" si="2">(V8/U8)*100</f>
        <v>81.152884072114645</v>
      </c>
    </row>
    <row r="9" spans="1:23">
      <c r="A9" s="7">
        <v>3</v>
      </c>
      <c r="B9" s="8" t="s">
        <v>18</v>
      </c>
      <c r="C9" s="9">
        <v>741629</v>
      </c>
      <c r="D9" s="9">
        <v>291124</v>
      </c>
      <c r="E9" s="9">
        <v>39.254667765149421</v>
      </c>
      <c r="F9" s="9">
        <v>447024</v>
      </c>
      <c r="G9" s="9">
        <v>103548</v>
      </c>
      <c r="H9" s="9">
        <v>23.163856974122197</v>
      </c>
      <c r="I9" s="9">
        <v>343608</v>
      </c>
      <c r="J9" s="9">
        <v>39777</v>
      </c>
      <c r="K9" s="9">
        <v>11.576272962212753</v>
      </c>
      <c r="L9" s="11">
        <v>1532261</v>
      </c>
      <c r="M9" s="11">
        <v>434449</v>
      </c>
      <c r="N9" s="11">
        <v>28.353459364951533</v>
      </c>
      <c r="O9" s="9">
        <v>760676</v>
      </c>
      <c r="P9" s="9">
        <v>1962864</v>
      </c>
      <c r="Q9" s="9">
        <v>258.04205732795566</v>
      </c>
      <c r="R9" s="9">
        <v>2033778</v>
      </c>
      <c r="S9" s="9">
        <v>2930894</v>
      </c>
      <c r="T9" s="9">
        <f t="shared" si="0"/>
        <v>144.11081248789199</v>
      </c>
      <c r="U9" s="11">
        <f t="shared" si="1"/>
        <v>4326715</v>
      </c>
      <c r="V9" s="11">
        <v>5328207</v>
      </c>
      <c r="W9" s="9">
        <f t="shared" si="2"/>
        <v>123.14670598826129</v>
      </c>
    </row>
    <row r="10" spans="1:23">
      <c r="A10" s="7">
        <v>4</v>
      </c>
      <c r="B10" s="13" t="s">
        <v>19</v>
      </c>
      <c r="C10" s="9">
        <v>2068375</v>
      </c>
      <c r="D10" s="9">
        <v>1486812</v>
      </c>
      <c r="E10" s="9">
        <v>71.883096633830903</v>
      </c>
      <c r="F10" s="9">
        <v>975615</v>
      </c>
      <c r="G10" s="9">
        <v>1118481</v>
      </c>
      <c r="H10" s="9">
        <v>114.6436862901862</v>
      </c>
      <c r="I10" s="9">
        <v>851393</v>
      </c>
      <c r="J10" s="9">
        <v>404808</v>
      </c>
      <c r="K10" s="9">
        <v>47.54655018305295</v>
      </c>
      <c r="L10" s="11">
        <v>3895383</v>
      </c>
      <c r="M10" s="11">
        <v>3010101</v>
      </c>
      <c r="N10" s="11">
        <v>77.273556926238058</v>
      </c>
      <c r="O10" s="9">
        <v>1502620</v>
      </c>
      <c r="P10" s="9">
        <v>2427973</v>
      </c>
      <c r="Q10" s="9">
        <v>161.58263566304188</v>
      </c>
      <c r="R10" s="9">
        <v>4108190</v>
      </c>
      <c r="S10" s="9">
        <v>3489812</v>
      </c>
      <c r="T10" s="9">
        <f t="shared" si="0"/>
        <v>84.947677687740835</v>
      </c>
      <c r="U10" s="11">
        <f t="shared" si="1"/>
        <v>9506193</v>
      </c>
      <c r="V10" s="11">
        <v>8927886</v>
      </c>
      <c r="W10" s="9">
        <f t="shared" si="2"/>
        <v>93.91652368093095</v>
      </c>
    </row>
    <row r="11" spans="1:23">
      <c r="A11" s="7">
        <v>5</v>
      </c>
      <c r="B11" s="13" t="s">
        <v>20</v>
      </c>
      <c r="C11" s="9">
        <v>0</v>
      </c>
      <c r="D11" s="9">
        <v>0</v>
      </c>
      <c r="E11" s="9"/>
      <c r="F11" s="9">
        <v>0</v>
      </c>
      <c r="G11" s="9">
        <v>0</v>
      </c>
      <c r="H11" s="9"/>
      <c r="I11" s="9">
        <v>3942</v>
      </c>
      <c r="J11" s="9">
        <v>0</v>
      </c>
      <c r="K11" s="9">
        <v>0</v>
      </c>
      <c r="L11" s="11">
        <v>3942</v>
      </c>
      <c r="M11" s="11">
        <v>0</v>
      </c>
      <c r="N11" s="14">
        <v>0</v>
      </c>
      <c r="O11" s="9">
        <v>11001</v>
      </c>
      <c r="P11" s="9">
        <v>7610</v>
      </c>
      <c r="Q11" s="9">
        <v>69.175529497318422</v>
      </c>
      <c r="R11" s="9">
        <v>122979</v>
      </c>
      <c r="S11" s="9">
        <v>226888</v>
      </c>
      <c r="T11" s="9">
        <f t="shared" si="0"/>
        <v>184.49328747184478</v>
      </c>
      <c r="U11" s="11">
        <f t="shared" si="1"/>
        <v>137922</v>
      </c>
      <c r="V11" s="11">
        <v>234498</v>
      </c>
      <c r="W11" s="9">
        <f t="shared" si="2"/>
        <v>170.02218645321267</v>
      </c>
    </row>
    <row r="12" spans="1:23">
      <c r="A12" s="7">
        <v>6</v>
      </c>
      <c r="B12" s="13" t="s">
        <v>21</v>
      </c>
      <c r="C12" s="9">
        <v>719855</v>
      </c>
      <c r="D12" s="9">
        <v>736270</v>
      </c>
      <c r="E12" s="9">
        <v>102.28032034229115</v>
      </c>
      <c r="F12" s="9">
        <v>319303</v>
      </c>
      <c r="G12" s="9">
        <v>121181</v>
      </c>
      <c r="H12" s="9">
        <v>37.951726103419006</v>
      </c>
      <c r="I12" s="9">
        <v>247333</v>
      </c>
      <c r="J12" s="9">
        <v>84653</v>
      </c>
      <c r="K12" s="9">
        <v>34.226326450574732</v>
      </c>
      <c r="L12" s="11">
        <v>1286491</v>
      </c>
      <c r="M12" s="11">
        <v>942104</v>
      </c>
      <c r="N12" s="11">
        <v>73.230516187054548</v>
      </c>
      <c r="O12" s="9">
        <v>790005</v>
      </c>
      <c r="P12" s="9">
        <v>236834</v>
      </c>
      <c r="Q12" s="9">
        <v>29.97879760254682</v>
      </c>
      <c r="R12" s="9">
        <v>1824105</v>
      </c>
      <c r="S12" s="9">
        <v>3856473</v>
      </c>
      <c r="T12" s="9">
        <f t="shared" si="0"/>
        <v>211.41727038739546</v>
      </c>
      <c r="U12" s="11">
        <f t="shared" si="1"/>
        <v>3900601</v>
      </c>
      <c r="V12" s="11">
        <v>5035411</v>
      </c>
      <c r="W12" s="9">
        <f t="shared" si="2"/>
        <v>129.09320896959213</v>
      </c>
    </row>
    <row r="13" spans="1:23">
      <c r="A13" s="7">
        <v>7</v>
      </c>
      <c r="B13" s="13" t="s">
        <v>22</v>
      </c>
      <c r="C13" s="9">
        <v>715815</v>
      </c>
      <c r="D13" s="9">
        <v>202655</v>
      </c>
      <c r="E13" s="9">
        <v>28.311085964949044</v>
      </c>
      <c r="F13" s="9">
        <v>415690</v>
      </c>
      <c r="G13" s="9">
        <v>44070</v>
      </c>
      <c r="H13" s="9">
        <v>10.601650268228727</v>
      </c>
      <c r="I13" s="9">
        <v>360883</v>
      </c>
      <c r="J13" s="9">
        <v>26590</v>
      </c>
      <c r="K13" s="9">
        <v>7.3680389489114209</v>
      </c>
      <c r="L13" s="11">
        <v>1492388</v>
      </c>
      <c r="M13" s="11">
        <v>273315</v>
      </c>
      <c r="N13" s="11">
        <v>18.313937126270112</v>
      </c>
      <c r="O13" s="9">
        <v>1332112</v>
      </c>
      <c r="P13" s="9">
        <v>216092</v>
      </c>
      <c r="Q13" s="9">
        <v>16.22175913136433</v>
      </c>
      <c r="R13" s="9">
        <f>3645494-1249994</f>
        <v>2395500</v>
      </c>
      <c r="S13" s="9">
        <v>1688854</v>
      </c>
      <c r="T13" s="9">
        <f t="shared" si="0"/>
        <v>70.501106240868296</v>
      </c>
      <c r="U13" s="11">
        <f t="shared" si="1"/>
        <v>5220000</v>
      </c>
      <c r="V13" s="11">
        <v>2178261</v>
      </c>
      <c r="W13" s="9">
        <f t="shared" si="2"/>
        <v>41.729137931034479</v>
      </c>
    </row>
    <row r="14" spans="1:23">
      <c r="A14" s="7">
        <v>8</v>
      </c>
      <c r="B14" s="13" t="s">
        <v>23</v>
      </c>
      <c r="C14" s="9">
        <v>13650</v>
      </c>
      <c r="D14" s="9">
        <v>13492</v>
      </c>
      <c r="E14" s="9">
        <f>(D14/C14)*100</f>
        <v>98.842490842490832</v>
      </c>
      <c r="F14" s="9">
        <v>7490</v>
      </c>
      <c r="G14" s="9">
        <v>7637</v>
      </c>
      <c r="H14" s="15">
        <v>101.96261682242991</v>
      </c>
      <c r="I14" s="9">
        <v>16636</v>
      </c>
      <c r="J14" s="9">
        <v>875</v>
      </c>
      <c r="K14" s="9">
        <v>5.2596778071651844</v>
      </c>
      <c r="L14" s="11">
        <v>37776</v>
      </c>
      <c r="M14" s="11">
        <v>22004</v>
      </c>
      <c r="N14" s="12">
        <v>58.248623464633631</v>
      </c>
      <c r="O14" s="9">
        <v>127832</v>
      </c>
      <c r="P14" s="9">
        <v>113626</v>
      </c>
      <c r="Q14" s="9">
        <v>88.886976656862132</v>
      </c>
      <c r="R14" s="9">
        <v>419198</v>
      </c>
      <c r="S14" s="9">
        <v>2706171</v>
      </c>
      <c r="T14" s="9">
        <f t="shared" si="0"/>
        <v>645.5591391180302</v>
      </c>
      <c r="U14" s="11">
        <f t="shared" si="1"/>
        <v>584806</v>
      </c>
      <c r="V14" s="11">
        <v>2841801</v>
      </c>
      <c r="W14" s="9">
        <f t="shared" si="2"/>
        <v>485.9390977520751</v>
      </c>
    </row>
    <row r="15" spans="1:23">
      <c r="A15" s="7">
        <v>9</v>
      </c>
      <c r="B15" s="8" t="s">
        <v>24</v>
      </c>
      <c r="C15" s="9">
        <v>53076</v>
      </c>
      <c r="D15" s="9">
        <v>15273</v>
      </c>
      <c r="E15" s="9">
        <v>28.775717838571108</v>
      </c>
      <c r="F15" s="9">
        <v>25252</v>
      </c>
      <c r="G15" s="9">
        <v>11692</v>
      </c>
      <c r="H15" s="10">
        <v>46.301283066687787</v>
      </c>
      <c r="I15" s="9">
        <v>17854</v>
      </c>
      <c r="J15" s="9">
        <v>2067</v>
      </c>
      <c r="K15" s="9">
        <v>11.577237593816511</v>
      </c>
      <c r="L15" s="11">
        <v>96182</v>
      </c>
      <c r="M15" s="11">
        <v>29032</v>
      </c>
      <c r="N15" s="12">
        <v>30.184441995383754</v>
      </c>
      <c r="O15" s="9">
        <v>34860</v>
      </c>
      <c r="P15" s="9">
        <v>10486</v>
      </c>
      <c r="Q15" s="9">
        <v>30.08032128514056</v>
      </c>
      <c r="R15" s="9">
        <v>297638</v>
      </c>
      <c r="S15" s="9">
        <v>915174</v>
      </c>
      <c r="T15" s="9">
        <f t="shared" si="0"/>
        <v>307.47888374468312</v>
      </c>
      <c r="U15" s="11">
        <f t="shared" si="1"/>
        <v>428680</v>
      </c>
      <c r="V15" s="11">
        <v>954692</v>
      </c>
      <c r="W15" s="9">
        <f t="shared" si="2"/>
        <v>222.70504805449286</v>
      </c>
    </row>
    <row r="16" spans="1:23">
      <c r="A16" s="7">
        <v>10</v>
      </c>
      <c r="B16" s="8" t="s">
        <v>25</v>
      </c>
      <c r="C16" s="9">
        <v>73204</v>
      </c>
      <c r="D16" s="9">
        <v>109345</v>
      </c>
      <c r="E16" s="9">
        <v>149.3702529916398</v>
      </c>
      <c r="F16" s="9">
        <v>64012</v>
      </c>
      <c r="G16" s="9">
        <v>384938</v>
      </c>
      <c r="H16" s="9">
        <v>601.35287133662439</v>
      </c>
      <c r="I16" s="9">
        <v>65365</v>
      </c>
      <c r="J16" s="9">
        <v>13805</v>
      </c>
      <c r="K16" s="9">
        <v>21.119865371376118</v>
      </c>
      <c r="L16" s="11">
        <v>202581</v>
      </c>
      <c r="M16" s="11">
        <v>508088</v>
      </c>
      <c r="N16" s="14">
        <v>250.80733138843229</v>
      </c>
      <c r="O16" s="9">
        <v>220513</v>
      </c>
      <c r="P16" s="9">
        <v>42878</v>
      </c>
      <c r="Q16" s="9">
        <v>19.444658591556959</v>
      </c>
      <c r="R16" s="9">
        <v>651294</v>
      </c>
      <c r="S16" s="9">
        <v>1276984</v>
      </c>
      <c r="T16" s="9">
        <f t="shared" si="0"/>
        <v>196.06874928987523</v>
      </c>
      <c r="U16" s="11">
        <f t="shared" si="1"/>
        <v>1074388</v>
      </c>
      <c r="V16" s="11">
        <v>1827950</v>
      </c>
      <c r="W16" s="9">
        <f t="shared" si="2"/>
        <v>170.13872083455882</v>
      </c>
    </row>
    <row r="17" spans="1:23">
      <c r="A17" s="7">
        <v>11</v>
      </c>
      <c r="B17" s="8" t="s">
        <v>26</v>
      </c>
      <c r="C17" s="9">
        <v>859504</v>
      </c>
      <c r="D17" s="9">
        <v>563693</v>
      </c>
      <c r="E17" s="9">
        <v>65.583522589772699</v>
      </c>
      <c r="F17" s="9">
        <v>337516</v>
      </c>
      <c r="G17" s="9">
        <v>59067</v>
      </c>
      <c r="H17" s="9">
        <v>17.500503679825549</v>
      </c>
      <c r="I17" s="9">
        <v>401412</v>
      </c>
      <c r="J17" s="9">
        <v>295063</v>
      </c>
      <c r="K17" s="9">
        <v>73.506272856815443</v>
      </c>
      <c r="L17" s="11">
        <v>1598432</v>
      </c>
      <c r="M17" s="11">
        <v>917823</v>
      </c>
      <c r="N17" s="11">
        <v>57.420209305119016</v>
      </c>
      <c r="O17" s="9">
        <v>479153</v>
      </c>
      <c r="P17" s="9">
        <v>212403</v>
      </c>
      <c r="Q17" s="9">
        <v>44.328846944504157</v>
      </c>
      <c r="R17" s="9">
        <v>1565025</v>
      </c>
      <c r="S17" s="9">
        <v>1739388</v>
      </c>
      <c r="T17" s="9">
        <f t="shared" si="0"/>
        <v>111.14122777591413</v>
      </c>
      <c r="U17" s="11">
        <f t="shared" si="1"/>
        <v>3642610</v>
      </c>
      <c r="V17" s="11">
        <v>2869614</v>
      </c>
      <c r="W17" s="9">
        <f t="shared" si="2"/>
        <v>78.77906226579293</v>
      </c>
    </row>
    <row r="18" spans="1:23">
      <c r="A18" s="7">
        <v>12</v>
      </c>
      <c r="B18" s="13" t="s">
        <v>27</v>
      </c>
      <c r="C18" s="9">
        <v>1665494</v>
      </c>
      <c r="D18" s="9">
        <v>1664818</v>
      </c>
      <c r="E18" s="9">
        <v>99.959411441890509</v>
      </c>
      <c r="F18" s="9">
        <v>681709</v>
      </c>
      <c r="G18" s="9">
        <v>828674</v>
      </c>
      <c r="H18" s="9">
        <v>121.55831887212874</v>
      </c>
      <c r="I18" s="9">
        <v>665510</v>
      </c>
      <c r="J18" s="9">
        <v>108772</v>
      </c>
      <c r="K18" s="9">
        <v>16.344157112590345</v>
      </c>
      <c r="L18" s="11">
        <v>3012713</v>
      </c>
      <c r="M18" s="11">
        <v>2602264</v>
      </c>
      <c r="N18" s="11">
        <v>86.376100212665463</v>
      </c>
      <c r="O18" s="9">
        <v>1182428</v>
      </c>
      <c r="P18" s="9">
        <v>428566</v>
      </c>
      <c r="Q18" s="9">
        <v>36.244574722520099</v>
      </c>
      <c r="R18" s="9">
        <f>2996784-100025</f>
        <v>2896759</v>
      </c>
      <c r="S18" s="9">
        <v>2156011</v>
      </c>
      <c r="T18" s="9">
        <f t="shared" si="0"/>
        <v>74.428387035303928</v>
      </c>
      <c r="U18" s="11">
        <f t="shared" si="1"/>
        <v>7091900</v>
      </c>
      <c r="V18" s="11">
        <v>5186841</v>
      </c>
      <c r="W18" s="9">
        <f t="shared" si="2"/>
        <v>73.137537190315712</v>
      </c>
    </row>
    <row r="19" spans="1:23">
      <c r="A19" s="7">
        <v>13</v>
      </c>
      <c r="B19" s="13" t="s">
        <v>28</v>
      </c>
      <c r="C19" s="9">
        <v>115409</v>
      </c>
      <c r="D19" s="9">
        <v>145601</v>
      </c>
      <c r="E19" s="10">
        <v>126.16087133585769</v>
      </c>
      <c r="F19" s="9">
        <v>58534</v>
      </c>
      <c r="G19" s="9">
        <v>346959</v>
      </c>
      <c r="H19" s="9">
        <v>592.74780469470738</v>
      </c>
      <c r="I19" s="9">
        <v>73263</v>
      </c>
      <c r="J19" s="9">
        <v>20039</v>
      </c>
      <c r="K19" s="9">
        <v>27.352142281915835</v>
      </c>
      <c r="L19" s="11">
        <v>247206</v>
      </c>
      <c r="M19" s="11">
        <v>512599</v>
      </c>
      <c r="N19" s="11">
        <v>207.35702207875212</v>
      </c>
      <c r="O19" s="9">
        <v>210001</v>
      </c>
      <c r="P19" s="9">
        <v>861772</v>
      </c>
      <c r="Q19" s="9">
        <v>410.36566492540516</v>
      </c>
      <c r="R19" s="9">
        <v>808293</v>
      </c>
      <c r="S19" s="9">
        <v>1274482</v>
      </c>
      <c r="T19" s="9">
        <f t="shared" si="0"/>
        <v>157.67574382061952</v>
      </c>
      <c r="U19" s="11">
        <f t="shared" si="1"/>
        <v>1265500</v>
      </c>
      <c r="V19" s="11">
        <v>2648853</v>
      </c>
      <c r="W19" s="9">
        <f t="shared" si="2"/>
        <v>209.3127617542473</v>
      </c>
    </row>
    <row r="20" spans="1:23">
      <c r="A20" s="7">
        <v>14</v>
      </c>
      <c r="B20" s="13" t="s">
        <v>29</v>
      </c>
      <c r="C20" s="9">
        <v>1198551</v>
      </c>
      <c r="D20" s="9">
        <v>550031</v>
      </c>
      <c r="E20" s="9">
        <v>45.891330448182849</v>
      </c>
      <c r="F20" s="9">
        <v>707931</v>
      </c>
      <c r="G20" s="9">
        <v>3022547</v>
      </c>
      <c r="H20" s="9">
        <v>426.95502810302128</v>
      </c>
      <c r="I20" s="9">
        <v>551113</v>
      </c>
      <c r="J20" s="9">
        <v>45333</v>
      </c>
      <c r="K20" s="9">
        <v>8.2257177747576264</v>
      </c>
      <c r="L20" s="11">
        <v>2457595</v>
      </c>
      <c r="M20" s="11">
        <v>3617911</v>
      </c>
      <c r="N20" s="11">
        <v>147.21347496231073</v>
      </c>
      <c r="O20" s="9">
        <v>1180546</v>
      </c>
      <c r="P20" s="9">
        <v>1580544</v>
      </c>
      <c r="Q20" s="9">
        <v>133.8824577780112</v>
      </c>
      <c r="R20" s="9">
        <v>3347819</v>
      </c>
      <c r="S20" s="9">
        <v>1116883</v>
      </c>
      <c r="T20" s="9">
        <f t="shared" si="0"/>
        <v>33.361510882159401</v>
      </c>
      <c r="U20" s="11">
        <f t="shared" si="1"/>
        <v>6985960</v>
      </c>
      <c r="V20" s="11">
        <v>6315338</v>
      </c>
      <c r="W20" s="9">
        <f t="shared" si="2"/>
        <v>90.400431723055959</v>
      </c>
    </row>
    <row r="21" spans="1:23">
      <c r="A21" s="7">
        <v>15</v>
      </c>
      <c r="B21" s="13" t="s">
        <v>30</v>
      </c>
      <c r="C21" s="9">
        <v>3875</v>
      </c>
      <c r="D21" s="9">
        <v>0</v>
      </c>
      <c r="E21" s="9">
        <v>0</v>
      </c>
      <c r="F21" s="9">
        <v>1667</v>
      </c>
      <c r="G21" s="9">
        <v>0</v>
      </c>
      <c r="H21" s="15">
        <v>0</v>
      </c>
      <c r="I21" s="9">
        <v>4601</v>
      </c>
      <c r="J21" s="9">
        <v>0</v>
      </c>
      <c r="K21" s="9">
        <v>0</v>
      </c>
      <c r="L21" s="11">
        <v>10143</v>
      </c>
      <c r="M21" s="11">
        <v>0</v>
      </c>
      <c r="N21" s="14">
        <v>0</v>
      </c>
      <c r="O21" s="9">
        <v>10706</v>
      </c>
      <c r="P21" s="9">
        <v>2530</v>
      </c>
      <c r="Q21" s="9">
        <v>23.631608443863254</v>
      </c>
      <c r="R21" s="9">
        <v>230492</v>
      </c>
      <c r="S21" s="9">
        <v>204514</v>
      </c>
      <c r="T21" s="9">
        <f t="shared" si="0"/>
        <v>88.7293268313</v>
      </c>
      <c r="U21" s="11">
        <f t="shared" si="1"/>
        <v>251341</v>
      </c>
      <c r="V21" s="11">
        <v>207044</v>
      </c>
      <c r="W21" s="9">
        <f t="shared" si="2"/>
        <v>82.375736549150361</v>
      </c>
    </row>
    <row r="22" spans="1:23">
      <c r="A22" s="7">
        <v>16</v>
      </c>
      <c r="B22" s="13" t="s">
        <v>31</v>
      </c>
      <c r="C22" s="9">
        <v>11976334</v>
      </c>
      <c r="D22" s="9">
        <v>7025191</v>
      </c>
      <c r="E22" s="9">
        <v>58.658943546497625</v>
      </c>
      <c r="F22" s="9">
        <v>6042412</v>
      </c>
      <c r="G22" s="9">
        <v>1910600</v>
      </c>
      <c r="H22" s="9">
        <v>31.61982334206936</v>
      </c>
      <c r="I22" s="9">
        <v>4604161</v>
      </c>
      <c r="J22" s="9">
        <v>1121198</v>
      </c>
      <c r="K22" s="9">
        <v>24.351841736203404</v>
      </c>
      <c r="L22" s="11">
        <v>22622907</v>
      </c>
      <c r="M22" s="11">
        <v>10056989</v>
      </c>
      <c r="N22" s="11">
        <v>44.454892556469424</v>
      </c>
      <c r="O22" s="9">
        <v>9213541</v>
      </c>
      <c r="P22" s="9">
        <v>17702234</v>
      </c>
      <c r="Q22" s="9">
        <v>192.1327967173533</v>
      </c>
      <c r="R22" s="9">
        <v>27143373</v>
      </c>
      <c r="S22" s="9">
        <v>22420133</v>
      </c>
      <c r="T22" s="9">
        <f t="shared" si="0"/>
        <v>82.598920185785303</v>
      </c>
      <c r="U22" s="11">
        <f t="shared" si="1"/>
        <v>58979821</v>
      </c>
      <c r="V22" s="11">
        <v>50179356</v>
      </c>
      <c r="W22" s="9">
        <f t="shared" si="2"/>
        <v>85.078854342402977</v>
      </c>
    </row>
    <row r="23" spans="1:23">
      <c r="A23" s="7">
        <v>17</v>
      </c>
      <c r="B23" s="13" t="s">
        <v>32</v>
      </c>
      <c r="C23" s="9">
        <v>5250</v>
      </c>
      <c r="D23" s="9">
        <v>0</v>
      </c>
      <c r="E23" s="9"/>
      <c r="F23" s="9">
        <v>5300</v>
      </c>
      <c r="G23" s="9">
        <v>0</v>
      </c>
      <c r="H23" s="9"/>
      <c r="I23" s="9">
        <v>500</v>
      </c>
      <c r="J23" s="9">
        <v>0</v>
      </c>
      <c r="K23" s="9"/>
      <c r="L23" s="11">
        <v>11050</v>
      </c>
      <c r="M23" s="11">
        <v>0</v>
      </c>
      <c r="N23" s="11"/>
      <c r="O23" s="9">
        <v>28805</v>
      </c>
      <c r="P23" s="9">
        <v>0</v>
      </c>
      <c r="Q23" s="9">
        <v>0</v>
      </c>
      <c r="R23" s="9">
        <v>103692</v>
      </c>
      <c r="S23" s="9">
        <v>91845</v>
      </c>
      <c r="T23" s="9">
        <f t="shared" si="0"/>
        <v>88.574817729429469</v>
      </c>
      <c r="U23" s="11">
        <f t="shared" si="1"/>
        <v>143547</v>
      </c>
      <c r="V23" s="11">
        <v>91845</v>
      </c>
      <c r="W23" s="9">
        <f t="shared" si="2"/>
        <v>63.982528370498862</v>
      </c>
    </row>
    <row r="24" spans="1:23">
      <c r="A24" s="7">
        <v>18</v>
      </c>
      <c r="B24" s="13" t="s">
        <v>33</v>
      </c>
      <c r="C24" s="9">
        <v>16881</v>
      </c>
      <c r="D24" s="9">
        <v>553</v>
      </c>
      <c r="E24" s="9">
        <v>3.2758722824477218</v>
      </c>
      <c r="F24" s="9">
        <v>9613</v>
      </c>
      <c r="G24" s="9">
        <v>0</v>
      </c>
      <c r="H24" s="10"/>
      <c r="I24" s="9">
        <v>15988</v>
      </c>
      <c r="J24" s="9">
        <v>0</v>
      </c>
      <c r="K24" s="9"/>
      <c r="L24" s="11">
        <v>42482</v>
      </c>
      <c r="M24" s="11">
        <v>553</v>
      </c>
      <c r="N24" s="11">
        <v>1.3017277905936633</v>
      </c>
      <c r="O24" s="9">
        <v>27978</v>
      </c>
      <c r="P24" s="9">
        <v>8800</v>
      </c>
      <c r="Q24" s="9">
        <v>31.453284723711487</v>
      </c>
      <c r="R24" s="9">
        <v>316166</v>
      </c>
      <c r="S24" s="9">
        <v>321717</v>
      </c>
      <c r="T24" s="9">
        <f t="shared" si="0"/>
        <v>101.7557232593005</v>
      </c>
      <c r="U24" s="11">
        <f t="shared" si="1"/>
        <v>386626</v>
      </c>
      <c r="V24" s="11">
        <v>331070</v>
      </c>
      <c r="W24" s="9">
        <f t="shared" si="2"/>
        <v>85.630557696585328</v>
      </c>
    </row>
    <row r="25" spans="1:23">
      <c r="A25" s="7">
        <v>19</v>
      </c>
      <c r="B25" s="13" t="s">
        <v>34</v>
      </c>
      <c r="C25" s="9">
        <v>0</v>
      </c>
      <c r="D25" s="9">
        <v>0</v>
      </c>
      <c r="E25" s="9"/>
      <c r="F25" s="9">
        <v>0</v>
      </c>
      <c r="G25" s="9">
        <v>0</v>
      </c>
      <c r="H25" s="9"/>
      <c r="I25" s="9">
        <v>3942</v>
      </c>
      <c r="J25" s="9">
        <v>0</v>
      </c>
      <c r="K25" s="9"/>
      <c r="L25" s="11">
        <v>3942</v>
      </c>
      <c r="M25" s="11">
        <v>0</v>
      </c>
      <c r="N25" s="11"/>
      <c r="O25" s="9">
        <v>5232</v>
      </c>
      <c r="P25" s="9">
        <v>0</v>
      </c>
      <c r="Q25" s="9"/>
      <c r="R25" s="9">
        <v>51731</v>
      </c>
      <c r="S25" s="9">
        <v>3500</v>
      </c>
      <c r="T25" s="9">
        <f t="shared" si="0"/>
        <v>6.7657690746360979</v>
      </c>
      <c r="U25" s="11">
        <f t="shared" si="1"/>
        <v>60905</v>
      </c>
      <c r="V25" s="11">
        <v>3500</v>
      </c>
      <c r="W25" s="9">
        <f t="shared" si="2"/>
        <v>5.7466546260569737</v>
      </c>
    </row>
    <row r="26" spans="1:23">
      <c r="A26" s="7">
        <v>20</v>
      </c>
      <c r="B26" s="13" t="s">
        <v>35</v>
      </c>
      <c r="C26" s="9">
        <v>0</v>
      </c>
      <c r="D26" s="9">
        <v>0</v>
      </c>
      <c r="E26" s="9"/>
      <c r="F26" s="9">
        <v>0</v>
      </c>
      <c r="G26" s="9">
        <v>3185</v>
      </c>
      <c r="H26" s="9"/>
      <c r="I26" s="9">
        <v>3942</v>
      </c>
      <c r="J26" s="9">
        <v>0</v>
      </c>
      <c r="K26" s="9"/>
      <c r="L26" s="11">
        <v>3942</v>
      </c>
      <c r="M26" s="11">
        <v>3185</v>
      </c>
      <c r="N26" s="9">
        <f>(M26/L26)*100</f>
        <v>80.796549974632171</v>
      </c>
      <c r="O26" s="9">
        <v>5232</v>
      </c>
      <c r="P26" s="9">
        <v>0</v>
      </c>
      <c r="Q26" s="10"/>
      <c r="R26" s="9">
        <v>51731</v>
      </c>
      <c r="S26" s="9">
        <v>77715</v>
      </c>
      <c r="T26" s="9">
        <f t="shared" si="0"/>
        <v>150.22906961009838</v>
      </c>
      <c r="U26" s="11">
        <f t="shared" si="1"/>
        <v>60905</v>
      </c>
      <c r="V26" s="11">
        <v>80900</v>
      </c>
      <c r="W26" s="9">
        <f t="shared" si="2"/>
        <v>132.82981692800263</v>
      </c>
    </row>
    <row r="27" spans="1:23">
      <c r="A27" s="7">
        <v>21</v>
      </c>
      <c r="B27" s="8" t="s">
        <v>36</v>
      </c>
      <c r="C27" s="9">
        <v>516949</v>
      </c>
      <c r="D27" s="9">
        <v>238655</v>
      </c>
      <c r="E27" s="9">
        <v>46.166062803100502</v>
      </c>
      <c r="F27" s="9">
        <v>240413</v>
      </c>
      <c r="G27" s="9">
        <v>45309</v>
      </c>
      <c r="H27" s="9">
        <v>18.846318626696558</v>
      </c>
      <c r="I27" s="9">
        <v>259660</v>
      </c>
      <c r="J27" s="9">
        <v>34427</v>
      </c>
      <c r="K27" s="9">
        <v>13.258491873989062</v>
      </c>
      <c r="L27" s="11">
        <v>1017022</v>
      </c>
      <c r="M27" s="11">
        <v>318391</v>
      </c>
      <c r="N27" s="11">
        <v>31.306205765460334</v>
      </c>
      <c r="O27" s="9">
        <v>605574</v>
      </c>
      <c r="P27" s="9">
        <v>482414</v>
      </c>
      <c r="Q27" s="9">
        <v>79.662270837255235</v>
      </c>
      <c r="R27" s="9">
        <v>2083230</v>
      </c>
      <c r="S27" s="9">
        <v>2280044</v>
      </c>
      <c r="T27" s="9">
        <f t="shared" si="0"/>
        <v>109.44754059801367</v>
      </c>
      <c r="U27" s="11">
        <f t="shared" si="1"/>
        <v>3705826</v>
      </c>
      <c r="V27" s="11">
        <v>3080849</v>
      </c>
      <c r="W27" s="9">
        <f t="shared" si="2"/>
        <v>83.135284819092959</v>
      </c>
    </row>
    <row r="28" spans="1:23">
      <c r="A28" s="7">
        <v>22</v>
      </c>
      <c r="B28" s="8" t="s">
        <v>37</v>
      </c>
      <c r="C28" s="9">
        <v>897228</v>
      </c>
      <c r="D28" s="9">
        <v>478787</v>
      </c>
      <c r="E28" s="9">
        <v>53.362913328607661</v>
      </c>
      <c r="F28" s="9">
        <v>465572</v>
      </c>
      <c r="G28" s="9">
        <v>221365</v>
      </c>
      <c r="H28" s="10">
        <v>47.546888558590297</v>
      </c>
      <c r="I28" s="9">
        <v>345406</v>
      </c>
      <c r="J28" s="9">
        <v>210568</v>
      </c>
      <c r="K28" s="10">
        <v>60.962461566967576</v>
      </c>
      <c r="L28" s="11">
        <v>1708206</v>
      </c>
      <c r="M28" s="11">
        <v>910720</v>
      </c>
      <c r="N28" s="12">
        <v>53.314412898678498</v>
      </c>
      <c r="O28" s="9">
        <v>871289</v>
      </c>
      <c r="P28" s="9">
        <v>826362</v>
      </c>
      <c r="Q28" s="9">
        <v>94.843616756323101</v>
      </c>
      <c r="R28" s="9">
        <f>2852272+100033</f>
        <v>2952305</v>
      </c>
      <c r="S28" s="9">
        <v>1786034</v>
      </c>
      <c r="T28" s="9">
        <f t="shared" si="0"/>
        <v>60.496256314981011</v>
      </c>
      <c r="U28" s="11">
        <f t="shared" si="1"/>
        <v>5531800</v>
      </c>
      <c r="V28" s="11">
        <v>3523116</v>
      </c>
      <c r="W28" s="9">
        <f t="shared" si="2"/>
        <v>63.688419682562639</v>
      </c>
    </row>
    <row r="29" spans="1:23">
      <c r="A29" s="7">
        <v>23</v>
      </c>
      <c r="B29" s="13" t="s">
        <v>38</v>
      </c>
      <c r="C29" s="9">
        <v>1273498</v>
      </c>
      <c r="D29" s="9">
        <v>875104</v>
      </c>
      <c r="E29" s="9">
        <v>68.716558643986886</v>
      </c>
      <c r="F29" s="9">
        <v>726186</v>
      </c>
      <c r="G29" s="9">
        <v>286472</v>
      </c>
      <c r="H29" s="9">
        <v>39.448846438791165</v>
      </c>
      <c r="I29" s="9">
        <v>678153</v>
      </c>
      <c r="J29" s="9">
        <v>210681</v>
      </c>
      <c r="K29" s="9">
        <v>31.066883136991208</v>
      </c>
      <c r="L29" s="11">
        <v>2677837</v>
      </c>
      <c r="M29" s="11">
        <v>1372257</v>
      </c>
      <c r="N29" s="11">
        <v>51.244978689890388</v>
      </c>
      <c r="O29" s="9">
        <v>1137672</v>
      </c>
      <c r="P29" s="9">
        <v>405502</v>
      </c>
      <c r="Q29" s="9">
        <v>35.643137916728193</v>
      </c>
      <c r="R29" s="9">
        <f>3820042-749951</f>
        <v>3070091</v>
      </c>
      <c r="S29" s="9">
        <v>1315840</v>
      </c>
      <c r="T29" s="9">
        <f t="shared" si="0"/>
        <v>42.859967342987552</v>
      </c>
      <c r="U29" s="11">
        <f t="shared" si="1"/>
        <v>6885600</v>
      </c>
      <c r="V29" s="11">
        <v>3093599</v>
      </c>
      <c r="W29" s="9">
        <f t="shared" si="2"/>
        <v>44.928532008830025</v>
      </c>
    </row>
    <row r="30" spans="1:23">
      <c r="A30" s="7">
        <v>24</v>
      </c>
      <c r="B30" s="13" t="s">
        <v>39</v>
      </c>
      <c r="C30" s="9">
        <v>3024706</v>
      </c>
      <c r="D30" s="9">
        <v>4854530</v>
      </c>
      <c r="E30" s="9">
        <v>160.49592919113459</v>
      </c>
      <c r="F30" s="9">
        <v>1323818</v>
      </c>
      <c r="G30" s="9">
        <v>781588</v>
      </c>
      <c r="H30" s="9">
        <v>59.040442115154804</v>
      </c>
      <c r="I30" s="9">
        <v>1269731</v>
      </c>
      <c r="J30" s="9">
        <v>342852</v>
      </c>
      <c r="K30" s="9">
        <v>27.001939780945726</v>
      </c>
      <c r="L30" s="11">
        <v>5618255</v>
      </c>
      <c r="M30" s="11">
        <v>5978970</v>
      </c>
      <c r="N30" s="11">
        <v>106.42040989595525</v>
      </c>
      <c r="O30" s="9">
        <v>2341734</v>
      </c>
      <c r="P30" s="9">
        <v>741286</v>
      </c>
      <c r="Q30" s="9">
        <v>31.655431402541879</v>
      </c>
      <c r="R30" s="9">
        <v>6694467</v>
      </c>
      <c r="S30" s="9">
        <v>3934481</v>
      </c>
      <c r="T30" s="9">
        <f t="shared" si="0"/>
        <v>58.772132269828205</v>
      </c>
      <c r="U30" s="11">
        <f t="shared" si="1"/>
        <v>14654456</v>
      </c>
      <c r="V30" s="11">
        <v>10654737</v>
      </c>
      <c r="W30" s="9">
        <f t="shared" si="2"/>
        <v>72.70646552830074</v>
      </c>
    </row>
    <row r="31" spans="1:23">
      <c r="A31" s="16">
        <v>25</v>
      </c>
      <c r="B31" s="17" t="s">
        <v>40</v>
      </c>
      <c r="C31" s="9">
        <v>28125</v>
      </c>
      <c r="D31" s="18">
        <v>4240</v>
      </c>
      <c r="E31" s="18">
        <v>15.075555555555557</v>
      </c>
      <c r="F31" s="9">
        <v>11343</v>
      </c>
      <c r="G31" s="18">
        <v>68174</v>
      </c>
      <c r="H31" s="15">
        <v>601.022657145376</v>
      </c>
      <c r="I31" s="9">
        <v>23724</v>
      </c>
      <c r="J31" s="18">
        <v>136</v>
      </c>
      <c r="K31" s="18">
        <v>0.57325914685550494</v>
      </c>
      <c r="L31" s="11">
        <v>63192</v>
      </c>
      <c r="M31" s="19">
        <v>72550</v>
      </c>
      <c r="N31" s="14">
        <v>114.80883656159007</v>
      </c>
      <c r="O31" s="9">
        <v>154968</v>
      </c>
      <c r="P31" s="18">
        <v>129320</v>
      </c>
      <c r="Q31" s="18">
        <v>83.449486345568118</v>
      </c>
      <c r="R31" s="9">
        <v>395003</v>
      </c>
      <c r="S31" s="18">
        <v>392915</v>
      </c>
      <c r="T31" s="9">
        <f t="shared" si="0"/>
        <v>99.471396419774024</v>
      </c>
      <c r="U31" s="11">
        <f t="shared" si="1"/>
        <v>613163</v>
      </c>
      <c r="V31" s="19">
        <v>594785</v>
      </c>
      <c r="W31" s="9">
        <f t="shared" si="2"/>
        <v>97.002754569339629</v>
      </c>
    </row>
    <row r="32" spans="1:23" ht="18">
      <c r="A32" s="20" t="s">
        <v>14</v>
      </c>
      <c r="B32" s="21" t="s">
        <v>66</v>
      </c>
      <c r="C32" s="22">
        <v>28414932</v>
      </c>
      <c r="D32" s="23">
        <v>20769258</v>
      </c>
      <c r="E32" s="24">
        <v>73.09275982078718</v>
      </c>
      <c r="F32" s="22">
        <v>13750936</v>
      </c>
      <c r="G32" s="23">
        <v>10302611</v>
      </c>
      <c r="H32" s="24">
        <v>74.922979788430396</v>
      </c>
      <c r="I32" s="22">
        <v>11841602</v>
      </c>
      <c r="J32" s="23">
        <v>3220644</v>
      </c>
      <c r="K32" s="24">
        <v>27.197705175363939</v>
      </c>
      <c r="L32" s="22">
        <v>54007470</v>
      </c>
      <c r="M32" s="23">
        <v>34292513</v>
      </c>
      <c r="N32" s="25">
        <v>63.495870108338714</v>
      </c>
      <c r="O32" s="22">
        <v>24186978</v>
      </c>
      <c r="P32" s="23">
        <v>30454860</v>
      </c>
      <c r="Q32" s="23">
        <v>125.91428329740077</v>
      </c>
      <c r="R32" s="22">
        <f>SUM(R7:R31)</f>
        <v>69721841</v>
      </c>
      <c r="S32" s="23">
        <v>61528253</v>
      </c>
      <c r="T32" s="9">
        <f t="shared" si="0"/>
        <v>88.24817606293557</v>
      </c>
      <c r="U32" s="26">
        <f t="shared" si="1"/>
        <v>147916289</v>
      </c>
      <c r="V32" s="23">
        <v>126275626</v>
      </c>
      <c r="W32" s="9">
        <f t="shared" si="2"/>
        <v>85.369655264945166</v>
      </c>
    </row>
    <row r="33" spans="1:23">
      <c r="A33" s="7">
        <v>26</v>
      </c>
      <c r="B33" s="27" t="s">
        <v>41</v>
      </c>
      <c r="C33" s="9">
        <v>20900</v>
      </c>
      <c r="D33" s="18">
        <v>28646</v>
      </c>
      <c r="E33" s="9">
        <f>(D33/C33)*100</f>
        <v>137.0622009569378</v>
      </c>
      <c r="F33" s="9">
        <v>4126</v>
      </c>
      <c r="G33" s="18">
        <v>1311</v>
      </c>
      <c r="H33" s="9">
        <f>(G33/F33)*100</f>
        <v>31.774115365971884</v>
      </c>
      <c r="I33" s="9">
        <v>10130</v>
      </c>
      <c r="J33" s="18">
        <v>787</v>
      </c>
      <c r="K33" s="18"/>
      <c r="L33" s="11">
        <v>35156</v>
      </c>
      <c r="M33" s="19">
        <v>30744</v>
      </c>
      <c r="N33" s="9">
        <f>(M33/L33)*100</f>
        <v>87.450221868244398</v>
      </c>
      <c r="O33" s="9">
        <v>18272</v>
      </c>
      <c r="P33" s="18">
        <v>119675</v>
      </c>
      <c r="Q33" s="18">
        <v>654.96387915936953</v>
      </c>
      <c r="R33" s="9">
        <v>195478</v>
      </c>
      <c r="S33" s="18">
        <v>38154</v>
      </c>
      <c r="T33" s="9">
        <f t="shared" si="0"/>
        <v>19.518308965714812</v>
      </c>
      <c r="U33" s="11">
        <f t="shared" si="1"/>
        <v>248906</v>
      </c>
      <c r="V33" s="19">
        <v>188573</v>
      </c>
      <c r="W33" s="9">
        <f t="shared" si="2"/>
        <v>75.760728949884694</v>
      </c>
    </row>
    <row r="34" spans="1:23">
      <c r="A34" s="28">
        <v>27</v>
      </c>
      <c r="B34" s="29" t="s">
        <v>42</v>
      </c>
      <c r="C34" s="9">
        <v>147183</v>
      </c>
      <c r="D34" s="18">
        <v>147933</v>
      </c>
      <c r="E34" s="9">
        <v>100.50956971932901</v>
      </c>
      <c r="F34" s="9">
        <v>76931</v>
      </c>
      <c r="G34" s="18">
        <v>1120156</v>
      </c>
      <c r="H34" s="15">
        <v>1456.0528265588644</v>
      </c>
      <c r="I34" s="9">
        <v>84805</v>
      </c>
      <c r="J34" s="18">
        <v>114618</v>
      </c>
      <c r="K34" s="15">
        <v>135.15476681799424</v>
      </c>
      <c r="L34" s="11">
        <v>308919</v>
      </c>
      <c r="M34" s="19">
        <v>1382707</v>
      </c>
      <c r="N34" s="14">
        <v>447.59532434068478</v>
      </c>
      <c r="O34" s="9">
        <v>529585</v>
      </c>
      <c r="P34" s="18">
        <v>255284</v>
      </c>
      <c r="Q34" s="18">
        <v>48.204537515224182</v>
      </c>
      <c r="R34" s="9">
        <f>1576564+750032</f>
        <v>2326596</v>
      </c>
      <c r="S34" s="18">
        <v>516455</v>
      </c>
      <c r="T34" s="9">
        <f t="shared" si="0"/>
        <v>22.197880508691668</v>
      </c>
      <c r="U34" s="11">
        <f t="shared" si="1"/>
        <v>3165100</v>
      </c>
      <c r="V34" s="19">
        <v>2154446</v>
      </c>
      <c r="W34" s="9">
        <f t="shared" si="2"/>
        <v>68.068812991690635</v>
      </c>
    </row>
    <row r="35" spans="1:23">
      <c r="A35" s="30">
        <v>28</v>
      </c>
      <c r="B35" s="17" t="s">
        <v>43</v>
      </c>
      <c r="C35" s="9">
        <v>162760</v>
      </c>
      <c r="D35" s="18">
        <v>1431345</v>
      </c>
      <c r="E35" s="15">
        <v>879.42061931678541</v>
      </c>
      <c r="F35" s="9">
        <v>238049</v>
      </c>
      <c r="G35" s="18">
        <v>909333</v>
      </c>
      <c r="H35" s="15">
        <v>381.99404324319784</v>
      </c>
      <c r="I35" s="9">
        <v>161122</v>
      </c>
      <c r="J35" s="18">
        <v>27516</v>
      </c>
      <c r="K35" s="15">
        <v>17.077742331897568</v>
      </c>
      <c r="L35" s="11">
        <v>561931</v>
      </c>
      <c r="M35" s="19">
        <v>2368194</v>
      </c>
      <c r="N35" s="14">
        <v>421.43857519873438</v>
      </c>
      <c r="O35" s="9">
        <v>673919</v>
      </c>
      <c r="P35" s="18">
        <v>62548</v>
      </c>
      <c r="Q35" s="18">
        <v>9.2812340948986449</v>
      </c>
      <c r="R35" s="9">
        <f>2164452+249998</f>
        <v>2414450</v>
      </c>
      <c r="S35" s="18">
        <v>581261</v>
      </c>
      <c r="T35" s="9">
        <f t="shared" si="0"/>
        <v>24.07426121891114</v>
      </c>
      <c r="U35" s="11">
        <f t="shared" si="1"/>
        <v>3650300</v>
      </c>
      <c r="V35" s="19">
        <v>3012003</v>
      </c>
      <c r="W35" s="9">
        <f t="shared" si="2"/>
        <v>82.513848176862183</v>
      </c>
    </row>
    <row r="36" spans="1:23">
      <c r="A36" s="7">
        <v>29</v>
      </c>
      <c r="B36" s="17" t="s">
        <v>44</v>
      </c>
      <c r="C36" s="9">
        <v>4850</v>
      </c>
      <c r="D36" s="18">
        <v>39745</v>
      </c>
      <c r="E36" s="9">
        <f>(D36/C36)*100</f>
        <v>819.48453608247416</v>
      </c>
      <c r="F36" s="9">
        <v>5430</v>
      </c>
      <c r="G36" s="18">
        <v>2355</v>
      </c>
      <c r="H36" s="15">
        <v>43.370165745856355</v>
      </c>
      <c r="I36" s="9">
        <v>7110</v>
      </c>
      <c r="J36" s="18">
        <v>0</v>
      </c>
      <c r="K36" s="18"/>
      <c r="L36" s="11">
        <v>17390</v>
      </c>
      <c r="M36" s="19">
        <v>42100</v>
      </c>
      <c r="N36" s="14">
        <v>242.09315698677401</v>
      </c>
      <c r="O36" s="9">
        <v>17564</v>
      </c>
      <c r="P36" s="18">
        <v>0</v>
      </c>
      <c r="Q36" s="18">
        <v>0</v>
      </c>
      <c r="R36" s="9">
        <v>98946</v>
      </c>
      <c r="S36" s="18">
        <v>94214</v>
      </c>
      <c r="T36" s="9">
        <f t="shared" si="0"/>
        <v>95.217593434802822</v>
      </c>
      <c r="U36" s="11">
        <f t="shared" si="1"/>
        <v>133900</v>
      </c>
      <c r="V36" s="19">
        <v>136314</v>
      </c>
      <c r="W36" s="9">
        <f t="shared" si="2"/>
        <v>101.80283793876026</v>
      </c>
    </row>
    <row r="37" spans="1:23">
      <c r="A37" s="28">
        <v>30</v>
      </c>
      <c r="B37" s="17" t="s">
        <v>45</v>
      </c>
      <c r="C37" s="9">
        <v>5250</v>
      </c>
      <c r="D37" s="18">
        <v>0</v>
      </c>
      <c r="E37" s="18"/>
      <c r="F37" s="9">
        <v>6250</v>
      </c>
      <c r="G37" s="18">
        <v>2000</v>
      </c>
      <c r="H37" s="18"/>
      <c r="I37" s="9">
        <v>3942</v>
      </c>
      <c r="J37" s="18">
        <v>0</v>
      </c>
      <c r="K37" s="18"/>
      <c r="L37" s="11">
        <v>15442</v>
      </c>
      <c r="M37" s="19">
        <v>2000</v>
      </c>
      <c r="N37" s="9">
        <f>(M37/L37)*100</f>
        <v>12.951690195570523</v>
      </c>
      <c r="O37" s="9">
        <v>5232</v>
      </c>
      <c r="P37" s="18">
        <v>0</v>
      </c>
      <c r="Q37" s="18"/>
      <c r="R37" s="9">
        <v>51731</v>
      </c>
      <c r="S37" s="18">
        <v>8000</v>
      </c>
      <c r="T37" s="9">
        <f t="shared" si="0"/>
        <v>15.464615027739653</v>
      </c>
      <c r="U37" s="11">
        <f t="shared" si="1"/>
        <v>72405</v>
      </c>
      <c r="V37" s="19">
        <v>10000</v>
      </c>
      <c r="W37" s="9">
        <f t="shared" si="2"/>
        <v>13.811200883916857</v>
      </c>
    </row>
    <row r="38" spans="1:23">
      <c r="A38" s="28">
        <v>31</v>
      </c>
      <c r="B38" s="27" t="s">
        <v>46</v>
      </c>
      <c r="C38" s="9">
        <v>364846</v>
      </c>
      <c r="D38" s="18">
        <v>258600</v>
      </c>
      <c r="E38" s="18">
        <v>70.87922027375933</v>
      </c>
      <c r="F38" s="9">
        <v>232049</v>
      </c>
      <c r="G38" s="18">
        <v>147857</v>
      </c>
      <c r="H38" s="15">
        <v>63.718007834552182</v>
      </c>
      <c r="I38" s="9">
        <v>255626</v>
      </c>
      <c r="J38" s="18">
        <v>29596</v>
      </c>
      <c r="K38" s="15">
        <v>11.577852018182815</v>
      </c>
      <c r="L38" s="11">
        <v>852521</v>
      </c>
      <c r="M38" s="19">
        <v>436053</v>
      </c>
      <c r="N38" s="14">
        <v>51.148652056664879</v>
      </c>
      <c r="O38" s="9">
        <v>813583</v>
      </c>
      <c r="P38" s="18">
        <v>1882108</v>
      </c>
      <c r="Q38" s="18">
        <v>231.33570883364084</v>
      </c>
      <c r="R38" s="9">
        <f>1958423+1499973</f>
        <v>3458396</v>
      </c>
      <c r="S38" s="18">
        <v>3396206</v>
      </c>
      <c r="T38" s="9">
        <f t="shared" si="0"/>
        <v>98.201767524598111</v>
      </c>
      <c r="U38" s="11">
        <f t="shared" si="1"/>
        <v>5124500</v>
      </c>
      <c r="V38" s="19">
        <v>5714367</v>
      </c>
      <c r="W38" s="9">
        <f t="shared" si="2"/>
        <v>111.51072299736559</v>
      </c>
    </row>
    <row r="39" spans="1:23">
      <c r="A39" s="28">
        <v>32</v>
      </c>
      <c r="B39" s="27" t="s">
        <v>47</v>
      </c>
      <c r="C39" s="9">
        <v>5250</v>
      </c>
      <c r="D39" s="18">
        <v>0</v>
      </c>
      <c r="E39" s="18"/>
      <c r="F39" s="9">
        <v>4300</v>
      </c>
      <c r="G39" s="18">
        <v>9438</v>
      </c>
      <c r="H39" s="9">
        <f>(G39/F39)*100</f>
        <v>219.48837209302329</v>
      </c>
      <c r="I39" s="9">
        <v>1500</v>
      </c>
      <c r="J39" s="18">
        <v>0</v>
      </c>
      <c r="K39" s="18"/>
      <c r="L39" s="11">
        <v>11050</v>
      </c>
      <c r="M39" s="19">
        <v>9438</v>
      </c>
      <c r="N39" s="9">
        <f>(M39/L39)*100</f>
        <v>85.411764705882348</v>
      </c>
      <c r="O39" s="9">
        <v>24061</v>
      </c>
      <c r="P39" s="18">
        <v>0</v>
      </c>
      <c r="Q39" s="18">
        <v>0</v>
      </c>
      <c r="R39" s="9">
        <v>299857</v>
      </c>
      <c r="S39" s="18">
        <v>45158</v>
      </c>
      <c r="T39" s="9">
        <f t="shared" si="0"/>
        <v>15.059845192875271</v>
      </c>
      <c r="U39" s="11">
        <f t="shared" si="1"/>
        <v>334968</v>
      </c>
      <c r="V39" s="19">
        <v>54596</v>
      </c>
      <c r="W39" s="9">
        <f t="shared" si="2"/>
        <v>16.298870339853359</v>
      </c>
    </row>
    <row r="40" spans="1:23">
      <c r="A40" s="28">
        <v>33</v>
      </c>
      <c r="B40" s="27" t="s">
        <v>48</v>
      </c>
      <c r="C40" s="9">
        <v>37451</v>
      </c>
      <c r="D40" s="18">
        <v>48575</v>
      </c>
      <c r="E40" s="9">
        <f>(D40/C40)*100</f>
        <v>129.70281167392059</v>
      </c>
      <c r="F40" s="9">
        <v>16305</v>
      </c>
      <c r="G40" s="18">
        <v>23717</v>
      </c>
      <c r="H40" s="9">
        <f>(G40/F40)*100</f>
        <v>145.45844832873351</v>
      </c>
      <c r="I40" s="9">
        <v>21927</v>
      </c>
      <c r="J40" s="18">
        <v>0</v>
      </c>
      <c r="K40" s="18"/>
      <c r="L40" s="11">
        <v>75683</v>
      </c>
      <c r="M40" s="19">
        <v>72292</v>
      </c>
      <c r="N40" s="9">
        <f>(M40/L40)*100</f>
        <v>95.519469365643545</v>
      </c>
      <c r="O40" s="9">
        <v>81452</v>
      </c>
      <c r="P40" s="18">
        <v>423472</v>
      </c>
      <c r="Q40" s="9">
        <f>(P40/O40)*100</f>
        <v>519.90374699209349</v>
      </c>
      <c r="R40" s="9">
        <v>308018</v>
      </c>
      <c r="S40" s="18">
        <v>655797</v>
      </c>
      <c r="T40" s="9">
        <f t="shared" si="0"/>
        <v>212.9086611821387</v>
      </c>
      <c r="U40" s="11">
        <f t="shared" si="1"/>
        <v>465153</v>
      </c>
      <c r="V40" s="19">
        <v>1151561</v>
      </c>
      <c r="W40" s="9">
        <f t="shared" si="2"/>
        <v>247.56606965880047</v>
      </c>
    </row>
    <row r="41" spans="1:23">
      <c r="A41" s="28">
        <v>34</v>
      </c>
      <c r="B41" s="17" t="s">
        <v>49</v>
      </c>
      <c r="C41" s="9">
        <v>0</v>
      </c>
      <c r="D41" s="18">
        <v>0</v>
      </c>
      <c r="E41" s="18"/>
      <c r="F41" s="9">
        <v>145</v>
      </c>
      <c r="G41" s="18">
        <v>0</v>
      </c>
      <c r="H41" s="18"/>
      <c r="I41" s="9">
        <v>0</v>
      </c>
      <c r="J41" s="18">
        <v>0</v>
      </c>
      <c r="K41" s="18"/>
      <c r="L41" s="11">
        <v>145</v>
      </c>
      <c r="M41" s="19">
        <v>0</v>
      </c>
      <c r="N41" s="18"/>
      <c r="O41" s="9">
        <v>13605</v>
      </c>
      <c r="P41" s="18">
        <v>0</v>
      </c>
      <c r="Q41" s="18"/>
      <c r="R41" s="9">
        <v>71517</v>
      </c>
      <c r="S41" s="18">
        <v>0</v>
      </c>
      <c r="T41" s="9">
        <f t="shared" si="0"/>
        <v>0</v>
      </c>
      <c r="U41" s="11">
        <f t="shared" si="1"/>
        <v>85267</v>
      </c>
      <c r="V41" s="19">
        <v>0</v>
      </c>
      <c r="W41" s="9">
        <f t="shared" si="2"/>
        <v>0</v>
      </c>
    </row>
    <row r="42" spans="1:23">
      <c r="A42" s="16">
        <v>35</v>
      </c>
      <c r="B42" s="17" t="s">
        <v>50</v>
      </c>
      <c r="C42" s="9">
        <v>11385</v>
      </c>
      <c r="D42" s="18">
        <v>209844</v>
      </c>
      <c r="E42" s="18">
        <v>1843.1620553359683</v>
      </c>
      <c r="F42" s="9">
        <v>6050</v>
      </c>
      <c r="G42" s="18">
        <v>0</v>
      </c>
      <c r="H42" s="18"/>
      <c r="I42" s="9">
        <v>1500</v>
      </c>
      <c r="J42" s="18">
        <v>0</v>
      </c>
      <c r="K42" s="18"/>
      <c r="L42" s="11">
        <v>18935</v>
      </c>
      <c r="M42" s="19">
        <v>209844</v>
      </c>
      <c r="N42" s="14">
        <v>1108.2334301557962</v>
      </c>
      <c r="O42" s="9">
        <v>5250</v>
      </c>
      <c r="P42" s="18">
        <v>8518</v>
      </c>
      <c r="Q42" s="9">
        <f>(P42/O42)*100</f>
        <v>162.24761904761905</v>
      </c>
      <c r="R42" s="9">
        <v>74814</v>
      </c>
      <c r="S42" s="18">
        <v>108010</v>
      </c>
      <c r="T42" s="9">
        <f t="shared" si="0"/>
        <v>144.37137434170074</v>
      </c>
      <c r="U42" s="11">
        <f t="shared" si="1"/>
        <v>98999</v>
      </c>
      <c r="V42" s="19">
        <v>326372</v>
      </c>
      <c r="W42" s="9">
        <f t="shared" si="2"/>
        <v>329.67201688905948</v>
      </c>
    </row>
    <row r="43" spans="1:23">
      <c r="A43" s="16">
        <v>36</v>
      </c>
      <c r="B43" s="17" t="s">
        <v>51</v>
      </c>
      <c r="C43" s="9">
        <v>0</v>
      </c>
      <c r="D43" s="18">
        <v>0</v>
      </c>
      <c r="E43" s="18"/>
      <c r="F43" s="9">
        <v>0</v>
      </c>
      <c r="G43" s="18">
        <v>0</v>
      </c>
      <c r="H43" s="18"/>
      <c r="I43" s="9">
        <v>0</v>
      </c>
      <c r="J43" s="18">
        <v>0</v>
      </c>
      <c r="K43" s="18"/>
      <c r="L43" s="11">
        <v>0</v>
      </c>
      <c r="M43" s="19">
        <v>0</v>
      </c>
      <c r="N43" s="18"/>
      <c r="O43" s="9">
        <v>0</v>
      </c>
      <c r="P43" s="18">
        <v>0</v>
      </c>
      <c r="Q43" s="18"/>
      <c r="R43" s="9">
        <v>0</v>
      </c>
      <c r="S43" s="18">
        <v>0</v>
      </c>
      <c r="T43" s="9">
        <v>0</v>
      </c>
      <c r="U43" s="11">
        <f t="shared" si="1"/>
        <v>0</v>
      </c>
      <c r="V43" s="19">
        <v>0</v>
      </c>
      <c r="W43" s="9">
        <v>0</v>
      </c>
    </row>
    <row r="44" spans="1:23" ht="18">
      <c r="A44" s="20" t="s">
        <v>52</v>
      </c>
      <c r="B44" s="31" t="s">
        <v>67</v>
      </c>
      <c r="C44" s="32">
        <v>759875</v>
      </c>
      <c r="D44" s="33">
        <v>2164688</v>
      </c>
      <c r="E44" s="33">
        <v>284.87422273400227</v>
      </c>
      <c r="F44" s="32">
        <v>589635</v>
      </c>
      <c r="G44" s="33">
        <v>2216167</v>
      </c>
      <c r="H44" s="33">
        <v>375.8540452992105</v>
      </c>
      <c r="I44" s="32">
        <v>547662</v>
      </c>
      <c r="J44" s="33">
        <v>172517</v>
      </c>
      <c r="K44" s="34">
        <v>31.500633602477439</v>
      </c>
      <c r="L44" s="32">
        <v>1897172</v>
      </c>
      <c r="M44" s="33">
        <v>4553372</v>
      </c>
      <c r="N44" s="33">
        <v>240.00839143736044</v>
      </c>
      <c r="O44" s="32">
        <v>2182523</v>
      </c>
      <c r="P44" s="33">
        <v>2751605</v>
      </c>
      <c r="Q44" s="33">
        <v>126.07450184946505</v>
      </c>
      <c r="R44" s="32">
        <f>SUM(R33:R43)</f>
        <v>9299803</v>
      </c>
      <c r="S44" s="33">
        <v>5443255</v>
      </c>
      <c r="T44" s="9">
        <f t="shared" si="0"/>
        <v>58.530863503237654</v>
      </c>
      <c r="U44" s="26">
        <f t="shared" si="1"/>
        <v>13379498</v>
      </c>
      <c r="V44" s="33">
        <v>12748232</v>
      </c>
      <c r="W44" s="9">
        <f t="shared" si="2"/>
        <v>95.281840918097231</v>
      </c>
    </row>
    <row r="45" spans="1:23">
      <c r="A45" s="28">
        <v>37</v>
      </c>
      <c r="B45" s="17" t="s">
        <v>53</v>
      </c>
      <c r="C45" s="9">
        <v>7996794</v>
      </c>
      <c r="D45" s="18">
        <v>3690750</v>
      </c>
      <c r="E45" s="18">
        <v>46.152870762958251</v>
      </c>
      <c r="F45" s="9">
        <v>2570332</v>
      </c>
      <c r="G45" s="18">
        <v>1175077</v>
      </c>
      <c r="H45" s="18">
        <v>45.716934621675328</v>
      </c>
      <c r="I45" s="9">
        <v>2438727</v>
      </c>
      <c r="J45" s="18">
        <v>500830</v>
      </c>
      <c r="K45" s="18">
        <v>20.53653401959301</v>
      </c>
      <c r="L45" s="11">
        <v>13005853</v>
      </c>
      <c r="M45" s="19">
        <v>5366657</v>
      </c>
      <c r="N45" s="19">
        <v>41.263398871262041</v>
      </c>
      <c r="O45" s="9">
        <v>3233853</v>
      </c>
      <c r="P45" s="18">
        <v>404324</v>
      </c>
      <c r="Q45" s="18">
        <v>12.502856499661549</v>
      </c>
      <c r="R45" s="9">
        <v>10640651</v>
      </c>
      <c r="S45" s="18">
        <v>7962878</v>
      </c>
      <c r="T45" s="9">
        <f t="shared" si="0"/>
        <v>74.834500257550033</v>
      </c>
      <c r="U45" s="11">
        <f t="shared" si="1"/>
        <v>26880357</v>
      </c>
      <c r="V45" s="19">
        <v>13733859</v>
      </c>
      <c r="W45" s="9">
        <f t="shared" si="2"/>
        <v>51.092546873540414</v>
      </c>
    </row>
    <row r="46" spans="1:23">
      <c r="A46" s="28">
        <v>38</v>
      </c>
      <c r="B46" s="17" t="s">
        <v>54</v>
      </c>
      <c r="C46" s="9">
        <v>8495915</v>
      </c>
      <c r="D46" s="18">
        <v>5132029</v>
      </c>
      <c r="E46" s="18">
        <v>60.405842101763021</v>
      </c>
      <c r="F46" s="9">
        <v>3143196</v>
      </c>
      <c r="G46" s="18">
        <v>670975</v>
      </c>
      <c r="H46" s="18">
        <v>21.346902961189819</v>
      </c>
      <c r="I46" s="9">
        <v>2334789</v>
      </c>
      <c r="J46" s="18">
        <v>306053</v>
      </c>
      <c r="K46" s="18">
        <v>13.108379386745439</v>
      </c>
      <c r="L46" s="11">
        <v>13973900</v>
      </c>
      <c r="M46" s="19">
        <v>6109057</v>
      </c>
      <c r="N46" s="19">
        <v>43.717623569654855</v>
      </c>
      <c r="O46" s="9">
        <v>1871852</v>
      </c>
      <c r="P46" s="18">
        <v>497735</v>
      </c>
      <c r="Q46" s="18">
        <v>26.590510360861863</v>
      </c>
      <c r="R46" s="9">
        <v>5015378</v>
      </c>
      <c r="S46" s="18">
        <v>2860428</v>
      </c>
      <c r="T46" s="9">
        <f t="shared" si="0"/>
        <v>57.033148847404924</v>
      </c>
      <c r="U46" s="11">
        <f t="shared" si="1"/>
        <v>20861130</v>
      </c>
      <c r="V46" s="19">
        <v>9467220</v>
      </c>
      <c r="W46" s="9">
        <f t="shared" si="2"/>
        <v>45.382105379718162</v>
      </c>
    </row>
    <row r="47" spans="1:23">
      <c r="A47" s="20" t="s">
        <v>55</v>
      </c>
      <c r="B47" s="35" t="s">
        <v>56</v>
      </c>
      <c r="C47" s="32">
        <v>16492709</v>
      </c>
      <c r="D47" s="33">
        <v>8822779</v>
      </c>
      <c r="E47" s="34">
        <v>53.495026196120968</v>
      </c>
      <c r="F47" s="32">
        <v>5713528</v>
      </c>
      <c r="G47" s="33">
        <v>1846052</v>
      </c>
      <c r="H47" s="34">
        <v>32.310194331768393</v>
      </c>
      <c r="I47" s="36">
        <v>4773516</v>
      </c>
      <c r="J47" s="34">
        <v>806883</v>
      </c>
      <c r="K47" s="34">
        <v>16.903326604540553</v>
      </c>
      <c r="L47" s="32">
        <v>26979753</v>
      </c>
      <c r="M47" s="33">
        <v>11475714</v>
      </c>
      <c r="N47" s="34">
        <v>42.534540623852266</v>
      </c>
      <c r="O47" s="36">
        <v>5105705</v>
      </c>
      <c r="P47" s="34">
        <v>902059</v>
      </c>
      <c r="Q47" s="34">
        <v>17.667667834314752</v>
      </c>
      <c r="R47" s="36">
        <f>SUM(R45:R46)</f>
        <v>15656029</v>
      </c>
      <c r="S47" s="34">
        <v>10823306</v>
      </c>
      <c r="T47" s="9">
        <f t="shared" si="0"/>
        <v>69.131872456291447</v>
      </c>
      <c r="U47" s="11">
        <f t="shared" si="1"/>
        <v>47741487</v>
      </c>
      <c r="V47" s="34">
        <v>23201079</v>
      </c>
      <c r="W47" s="9">
        <f t="shared" si="2"/>
        <v>48.597311181363082</v>
      </c>
    </row>
    <row r="48" spans="1:23" ht="18">
      <c r="A48" s="20" t="s">
        <v>57</v>
      </c>
      <c r="B48" s="31" t="s">
        <v>68</v>
      </c>
      <c r="C48" s="32">
        <v>45667516</v>
      </c>
      <c r="D48" s="33">
        <v>31756725</v>
      </c>
      <c r="E48" s="37">
        <v>69.538980399109079</v>
      </c>
      <c r="F48" s="32">
        <v>20054099</v>
      </c>
      <c r="G48" s="33">
        <v>14364830</v>
      </c>
      <c r="H48" s="37">
        <v>71.630393367460684</v>
      </c>
      <c r="I48" s="32">
        <v>17162780</v>
      </c>
      <c r="J48" s="33">
        <v>4200044</v>
      </c>
      <c r="K48" s="37">
        <v>24.471816337446498</v>
      </c>
      <c r="L48" s="32">
        <v>82884395</v>
      </c>
      <c r="M48" s="33">
        <v>50321599</v>
      </c>
      <c r="N48" s="34">
        <v>60.712995492094748</v>
      </c>
      <c r="O48" s="32">
        <v>31475206</v>
      </c>
      <c r="P48" s="33">
        <v>34108524</v>
      </c>
      <c r="Q48" s="37">
        <v>108.36632490983537</v>
      </c>
      <c r="R48" s="32">
        <f>R32+R44+R47</f>
        <v>94677673</v>
      </c>
      <c r="S48" s="33">
        <v>77794814</v>
      </c>
      <c r="T48" s="9">
        <f t="shared" si="0"/>
        <v>82.168067227423307</v>
      </c>
      <c r="U48" s="11">
        <f t="shared" si="1"/>
        <v>209037274</v>
      </c>
      <c r="V48" s="33">
        <v>162224937</v>
      </c>
      <c r="W48" s="9">
        <f t="shared" si="2"/>
        <v>77.605746523464518</v>
      </c>
    </row>
    <row r="49" spans="1:23">
      <c r="A49" s="28">
        <v>39</v>
      </c>
      <c r="B49" s="17" t="s">
        <v>58</v>
      </c>
      <c r="C49" s="9">
        <v>52569598</v>
      </c>
      <c r="D49" s="18">
        <v>52813400</v>
      </c>
      <c r="E49" s="18">
        <v>100.46376995312005</v>
      </c>
      <c r="F49" s="9">
        <v>3580107</v>
      </c>
      <c r="G49" s="18">
        <v>965776</v>
      </c>
      <c r="H49" s="37">
        <v>26.976176969012378</v>
      </c>
      <c r="I49" s="9">
        <v>2714756</v>
      </c>
      <c r="J49" s="18">
        <v>440637</v>
      </c>
      <c r="K49" s="37">
        <v>16.231182470910831</v>
      </c>
      <c r="L49" s="12">
        <v>58864461</v>
      </c>
      <c r="M49" s="14">
        <v>54219813</v>
      </c>
      <c r="N49" s="33">
        <v>92.109588840030327</v>
      </c>
      <c r="O49" s="9">
        <v>1729910</v>
      </c>
      <c r="P49" s="18">
        <v>308244</v>
      </c>
      <c r="Q49" s="18">
        <v>17.818499228283553</v>
      </c>
      <c r="R49" s="9">
        <v>6260192</v>
      </c>
      <c r="S49" s="18">
        <v>1869750</v>
      </c>
      <c r="T49" s="9">
        <f t="shared" si="0"/>
        <v>29.867294805015565</v>
      </c>
      <c r="U49" s="11">
        <f t="shared" si="1"/>
        <v>66854563</v>
      </c>
      <c r="V49" s="19">
        <v>56397807</v>
      </c>
      <c r="W49" s="9">
        <f t="shared" si="2"/>
        <v>84.358949440743487</v>
      </c>
    </row>
    <row r="50" spans="1:23">
      <c r="A50" s="28">
        <v>40</v>
      </c>
      <c r="B50" s="17" t="s">
        <v>59</v>
      </c>
      <c r="C50" s="9">
        <v>0</v>
      </c>
      <c r="D50" s="18">
        <v>0</v>
      </c>
      <c r="E50" s="15"/>
      <c r="F50" s="9">
        <v>0</v>
      </c>
      <c r="G50" s="18">
        <v>0</v>
      </c>
      <c r="H50" s="18"/>
      <c r="I50" s="9">
        <v>0</v>
      </c>
      <c r="J50" s="18">
        <v>0</v>
      </c>
      <c r="K50" s="18"/>
      <c r="L50" s="12">
        <v>0</v>
      </c>
      <c r="M50" s="14">
        <v>0</v>
      </c>
      <c r="N50" s="34"/>
      <c r="O50" s="9">
        <v>0</v>
      </c>
      <c r="P50" s="18">
        <v>4130</v>
      </c>
      <c r="Q50" s="18"/>
      <c r="R50" s="9">
        <v>7407</v>
      </c>
      <c r="S50" s="18">
        <v>94720</v>
      </c>
      <c r="T50" s="9">
        <v>0</v>
      </c>
      <c r="U50" s="11">
        <f t="shared" si="1"/>
        <v>7407</v>
      </c>
      <c r="V50" s="19">
        <v>98850</v>
      </c>
      <c r="W50" s="10">
        <f t="shared" si="2"/>
        <v>1334.5484001620089</v>
      </c>
    </row>
    <row r="51" spans="1:23">
      <c r="A51" s="28">
        <v>41</v>
      </c>
      <c r="B51" s="17" t="s">
        <v>60</v>
      </c>
      <c r="C51" s="9">
        <v>10925</v>
      </c>
      <c r="D51" s="18">
        <v>76</v>
      </c>
      <c r="E51" s="18"/>
      <c r="F51" s="9">
        <v>9629</v>
      </c>
      <c r="G51" s="18">
        <v>0</v>
      </c>
      <c r="H51" s="18"/>
      <c r="I51" s="9">
        <v>19228</v>
      </c>
      <c r="J51" s="18">
        <v>0</v>
      </c>
      <c r="K51" s="15">
        <v>0</v>
      </c>
      <c r="L51" s="12">
        <v>39782</v>
      </c>
      <c r="M51" s="14">
        <v>76</v>
      </c>
      <c r="N51" s="34">
        <v>0.19104117440048263</v>
      </c>
      <c r="O51" s="9">
        <v>435080</v>
      </c>
      <c r="P51" s="18">
        <v>6545</v>
      </c>
      <c r="Q51" s="18">
        <v>1.5043210444056265</v>
      </c>
      <c r="R51" s="9">
        <v>1374514</v>
      </c>
      <c r="S51" s="18">
        <v>381133</v>
      </c>
      <c r="T51" s="9">
        <f t="shared" si="0"/>
        <v>27.728564423498053</v>
      </c>
      <c r="U51" s="11">
        <f t="shared" si="1"/>
        <v>1849376</v>
      </c>
      <c r="V51" s="19">
        <v>387754</v>
      </c>
      <c r="W51" s="9">
        <f t="shared" si="2"/>
        <v>20.966747703009013</v>
      </c>
    </row>
    <row r="52" spans="1:23" s="40" customFormat="1" ht="22.5">
      <c r="A52" s="20" t="s">
        <v>61</v>
      </c>
      <c r="B52" s="38" t="s">
        <v>62</v>
      </c>
      <c r="C52" s="32">
        <v>52580523</v>
      </c>
      <c r="D52" s="33">
        <v>52813476</v>
      </c>
      <c r="E52" s="34">
        <v>100.44304047717441</v>
      </c>
      <c r="F52" s="32">
        <v>3589736</v>
      </c>
      <c r="G52" s="34">
        <v>965776</v>
      </c>
      <c r="H52" s="37">
        <v>26.903816882355695</v>
      </c>
      <c r="I52" s="36">
        <v>2733984</v>
      </c>
      <c r="J52" s="34">
        <v>440637</v>
      </c>
      <c r="K52" s="37">
        <v>16.117029214508939</v>
      </c>
      <c r="L52" s="32">
        <v>58904243</v>
      </c>
      <c r="M52" s="33">
        <v>54219889</v>
      </c>
      <c r="N52" s="33">
        <v>92.047510057976638</v>
      </c>
      <c r="O52" s="36">
        <v>2164990</v>
      </c>
      <c r="P52" s="34">
        <v>318919</v>
      </c>
      <c r="Q52" s="37">
        <v>14.730737786317718</v>
      </c>
      <c r="R52" s="36">
        <f>SUM(R49:R51)</f>
        <v>7642113</v>
      </c>
      <c r="S52" s="34">
        <v>2345603</v>
      </c>
      <c r="T52" s="39">
        <f t="shared" si="0"/>
        <v>30.693121130242385</v>
      </c>
      <c r="U52" s="36">
        <f t="shared" si="1"/>
        <v>68711346</v>
      </c>
      <c r="V52" s="33">
        <v>56884411</v>
      </c>
      <c r="W52" s="39">
        <f t="shared" si="2"/>
        <v>82.787507902988835</v>
      </c>
    </row>
    <row r="53" spans="1:23">
      <c r="A53" s="20" t="s">
        <v>63</v>
      </c>
      <c r="B53" s="41" t="s">
        <v>64</v>
      </c>
      <c r="C53" s="9">
        <v>0</v>
      </c>
      <c r="D53" s="18">
        <v>0</v>
      </c>
      <c r="E53" s="18"/>
      <c r="F53" s="9">
        <v>0</v>
      </c>
      <c r="G53" s="18">
        <v>0</v>
      </c>
      <c r="H53" s="19"/>
      <c r="I53" s="9">
        <v>0</v>
      </c>
      <c r="J53" s="18">
        <v>0</v>
      </c>
      <c r="K53" s="18"/>
      <c r="L53" s="32">
        <v>0</v>
      </c>
      <c r="M53" s="33">
        <v>0</v>
      </c>
      <c r="N53" s="34"/>
      <c r="O53" s="9">
        <v>40800</v>
      </c>
      <c r="P53" s="18">
        <v>0</v>
      </c>
      <c r="Q53" s="18">
        <v>0</v>
      </c>
      <c r="R53" s="9">
        <v>103477</v>
      </c>
      <c r="S53" s="18">
        <v>0</v>
      </c>
      <c r="T53" s="9">
        <f t="shared" si="0"/>
        <v>0</v>
      </c>
      <c r="U53" s="11">
        <f t="shared" si="1"/>
        <v>144277</v>
      </c>
      <c r="V53" s="19">
        <v>0</v>
      </c>
      <c r="W53" s="9">
        <f t="shared" si="2"/>
        <v>0</v>
      </c>
    </row>
    <row r="54" spans="1:23" ht="12.75" customHeight="1">
      <c r="A54" s="44" t="s">
        <v>65</v>
      </c>
      <c r="B54" s="45"/>
      <c r="C54" s="32">
        <v>98248039</v>
      </c>
      <c r="D54" s="33">
        <v>84570201</v>
      </c>
      <c r="E54" s="34">
        <v>86.078258518727282</v>
      </c>
      <c r="F54" s="32">
        <v>23643835</v>
      </c>
      <c r="G54" s="33">
        <v>15330606</v>
      </c>
      <c r="H54" s="34">
        <v>64.839760554918442</v>
      </c>
      <c r="I54" s="32">
        <v>19896764</v>
      </c>
      <c r="J54" s="33">
        <v>4640681</v>
      </c>
      <c r="K54" s="34">
        <v>23.323797779377593</v>
      </c>
      <c r="L54" s="32">
        <v>141788638</v>
      </c>
      <c r="M54" s="33">
        <v>104541488</v>
      </c>
      <c r="N54" s="34">
        <v>73.730511467357502</v>
      </c>
      <c r="O54" s="32">
        <v>33680996</v>
      </c>
      <c r="P54" s="33">
        <v>34427443</v>
      </c>
      <c r="Q54" s="34">
        <v>102.21622602847017</v>
      </c>
      <c r="R54" s="32">
        <f>R48+R52+R53</f>
        <v>102423263</v>
      </c>
      <c r="S54" s="33">
        <v>80140417</v>
      </c>
      <c r="T54" s="9">
        <f t="shared" si="0"/>
        <v>78.24435060226503</v>
      </c>
      <c r="U54" s="32">
        <v>277892865</v>
      </c>
      <c r="V54" s="33">
        <v>219109348</v>
      </c>
      <c r="W54" s="9">
        <f t="shared" si="2"/>
        <v>78.846697989169314</v>
      </c>
    </row>
  </sheetData>
  <mergeCells count="15">
    <mergeCell ref="B5:B6"/>
    <mergeCell ref="C5:E5"/>
    <mergeCell ref="F5:H5"/>
    <mergeCell ref="I5:K5"/>
    <mergeCell ref="L5:N5"/>
    <mergeCell ref="O5:Q5"/>
    <mergeCell ref="R5:T5"/>
    <mergeCell ref="U5:W5"/>
    <mergeCell ref="A54:B54"/>
    <mergeCell ref="A2:W2"/>
    <mergeCell ref="U1:W1"/>
    <mergeCell ref="A3:W3"/>
    <mergeCell ref="A4:L4"/>
    <mergeCell ref="M4:W4"/>
    <mergeCell ref="A5:A6"/>
  </mergeCells>
  <pageMargins left="2.56" right="0.16" top="0.31" bottom="0.22" header="0.22" footer="0.16"/>
  <pageSetup paperSize="5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7"/>
  <sheetViews>
    <sheetView workbookViewId="0">
      <selection sqref="A1:IV1"/>
    </sheetView>
  </sheetViews>
  <sheetFormatPr defaultRowHeight="15"/>
  <cols>
    <col min="1" max="1" width="4.140625" customWidth="1"/>
    <col min="2" max="2" width="13.28515625" customWidth="1"/>
    <col min="5" max="5" width="4" bestFit="1" customWidth="1"/>
    <col min="6" max="6" width="8.5703125" customWidth="1"/>
    <col min="7" max="7" width="8.7109375" customWidth="1"/>
    <col min="8" max="8" width="4" bestFit="1" customWidth="1"/>
    <col min="11" max="11" width="3" bestFit="1" customWidth="1"/>
    <col min="12" max="12" width="10.28515625" customWidth="1"/>
    <col min="14" max="14" width="4" bestFit="1" customWidth="1"/>
    <col min="17" max="17" width="3.5703125" customWidth="1"/>
    <col min="18" max="18" width="9.5703125" customWidth="1"/>
    <col min="20" max="20" width="2.7109375" customWidth="1"/>
    <col min="21" max="22" width="10.140625" customWidth="1"/>
    <col min="23" max="23" width="3.42578125" customWidth="1"/>
  </cols>
  <sheetData>
    <row r="1" spans="1:23">
      <c r="U1" s="64"/>
      <c r="V1" s="64"/>
      <c r="W1" s="64"/>
    </row>
    <row r="2" spans="1:23" ht="18">
      <c r="A2" s="65" t="s">
        <v>69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7"/>
    </row>
    <row r="3" spans="1:23" ht="18">
      <c r="A3" s="68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</row>
    <row r="4" spans="1:23">
      <c r="A4" s="71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3"/>
      <c r="M4" s="74" t="s">
        <v>3</v>
      </c>
      <c r="N4" s="75"/>
      <c r="O4" s="75"/>
      <c r="P4" s="75"/>
      <c r="Q4" s="75"/>
      <c r="R4" s="75"/>
      <c r="S4" s="75"/>
      <c r="T4" s="75"/>
      <c r="U4" s="75"/>
      <c r="V4" s="75"/>
      <c r="W4" s="76"/>
    </row>
    <row r="5" spans="1:23">
      <c r="A5" s="77" t="s">
        <v>4</v>
      </c>
      <c r="B5" s="77" t="s">
        <v>70</v>
      </c>
      <c r="C5" s="78" t="s">
        <v>6</v>
      </c>
      <c r="D5" s="78"/>
      <c r="E5" s="78"/>
      <c r="F5" s="78" t="s">
        <v>7</v>
      </c>
      <c r="G5" s="78"/>
      <c r="H5" s="78"/>
      <c r="I5" s="78" t="s">
        <v>8</v>
      </c>
      <c r="J5" s="78"/>
      <c r="K5" s="78"/>
      <c r="L5" s="78" t="s">
        <v>9</v>
      </c>
      <c r="M5" s="78"/>
      <c r="N5" s="78"/>
      <c r="O5" s="78" t="s">
        <v>10</v>
      </c>
      <c r="P5" s="78"/>
      <c r="Q5" s="78"/>
      <c r="R5" s="78" t="s">
        <v>11</v>
      </c>
      <c r="S5" s="78"/>
      <c r="T5" s="78"/>
      <c r="U5" s="78" t="s">
        <v>12</v>
      </c>
      <c r="V5" s="78"/>
      <c r="W5" s="78"/>
    </row>
    <row r="6" spans="1:23">
      <c r="A6" s="79"/>
      <c r="B6" s="79"/>
      <c r="C6" s="80" t="s">
        <v>13</v>
      </c>
      <c r="D6" s="80" t="s">
        <v>14</v>
      </c>
      <c r="E6" s="80" t="s">
        <v>15</v>
      </c>
      <c r="F6" s="80" t="s">
        <v>13</v>
      </c>
      <c r="G6" s="80" t="s">
        <v>14</v>
      </c>
      <c r="H6" s="80" t="s">
        <v>15</v>
      </c>
      <c r="I6" s="80" t="s">
        <v>13</v>
      </c>
      <c r="J6" s="80" t="s">
        <v>14</v>
      </c>
      <c r="K6" s="80" t="s">
        <v>15</v>
      </c>
      <c r="L6" s="81" t="s">
        <v>13</v>
      </c>
      <c r="M6" s="81" t="s">
        <v>14</v>
      </c>
      <c r="N6" s="80" t="s">
        <v>15</v>
      </c>
      <c r="O6" s="80" t="s">
        <v>13</v>
      </c>
      <c r="P6" s="80" t="s">
        <v>14</v>
      </c>
      <c r="Q6" s="80" t="s">
        <v>15</v>
      </c>
      <c r="R6" s="80" t="s">
        <v>13</v>
      </c>
      <c r="S6" s="80" t="s">
        <v>14</v>
      </c>
      <c r="T6" s="80" t="s">
        <v>15</v>
      </c>
      <c r="U6" s="80" t="s">
        <v>13</v>
      </c>
      <c r="V6" s="80" t="s">
        <v>14</v>
      </c>
      <c r="W6" s="80" t="s">
        <v>15</v>
      </c>
    </row>
    <row r="7" spans="1:23">
      <c r="A7" s="82">
        <v>1</v>
      </c>
      <c r="B7" s="82" t="s">
        <v>71</v>
      </c>
      <c r="C7" s="83">
        <v>5328000</v>
      </c>
      <c r="D7" s="83">
        <v>2866463</v>
      </c>
      <c r="E7" s="84">
        <v>53.799981231231229</v>
      </c>
      <c r="F7" s="83">
        <v>555000</v>
      </c>
      <c r="G7" s="83">
        <v>410385</v>
      </c>
      <c r="H7" s="84">
        <v>73.943243243243245</v>
      </c>
      <c r="I7" s="83">
        <v>627100</v>
      </c>
      <c r="J7" s="83">
        <v>45514</v>
      </c>
      <c r="K7" s="84">
        <v>7.2578536118641361</v>
      </c>
      <c r="L7" s="85">
        <v>6510100</v>
      </c>
      <c r="M7" s="85">
        <v>3322362</v>
      </c>
      <c r="N7" s="84">
        <v>51.03396261194144</v>
      </c>
      <c r="O7" s="83">
        <v>785000</v>
      </c>
      <c r="P7" s="83">
        <v>369830</v>
      </c>
      <c r="Q7" s="84">
        <v>47.112101910828024</v>
      </c>
      <c r="R7" s="83">
        <v>3055500</v>
      </c>
      <c r="S7" s="83">
        <v>2380159</v>
      </c>
      <c r="T7" s="84">
        <v>77.897529045982651</v>
      </c>
      <c r="U7" s="86">
        <v>10350600</v>
      </c>
      <c r="V7" s="86">
        <v>6072351</v>
      </c>
      <c r="W7" s="84">
        <v>58.666657005390988</v>
      </c>
    </row>
    <row r="8" spans="1:23">
      <c r="A8" s="82">
        <v>2</v>
      </c>
      <c r="B8" s="82" t="s">
        <v>72</v>
      </c>
      <c r="C8" s="83">
        <v>6314558</v>
      </c>
      <c r="D8" s="83">
        <v>6489090</v>
      </c>
      <c r="E8" s="84">
        <v>102.76396225990798</v>
      </c>
      <c r="F8" s="83">
        <v>1222477</v>
      </c>
      <c r="G8" s="83">
        <v>924628</v>
      </c>
      <c r="H8" s="84">
        <v>75.635615230388794</v>
      </c>
      <c r="I8" s="83">
        <v>1200811</v>
      </c>
      <c r="J8" s="83">
        <v>307616</v>
      </c>
      <c r="K8" s="84">
        <v>25.617353605188491</v>
      </c>
      <c r="L8" s="85">
        <v>8737846</v>
      </c>
      <c r="M8" s="85">
        <v>7721334</v>
      </c>
      <c r="N8" s="84">
        <v>88.366560820595836</v>
      </c>
      <c r="O8" s="83">
        <v>1838526</v>
      </c>
      <c r="P8" s="83">
        <v>555499</v>
      </c>
      <c r="Q8" s="84">
        <v>30.2143673790852</v>
      </c>
      <c r="R8" s="83">
        <v>4787628</v>
      </c>
      <c r="S8" s="83">
        <v>2498454</v>
      </c>
      <c r="T8" s="84">
        <v>52.185633470269622</v>
      </c>
      <c r="U8" s="86">
        <v>15364000</v>
      </c>
      <c r="V8" s="86">
        <v>10775287</v>
      </c>
      <c r="W8" s="84">
        <v>70.133344181202816</v>
      </c>
    </row>
    <row r="9" spans="1:23">
      <c r="A9" s="82">
        <v>3</v>
      </c>
      <c r="B9" s="82" t="s">
        <v>73</v>
      </c>
      <c r="C9" s="83">
        <v>6465261</v>
      </c>
      <c r="D9" s="83">
        <v>3780249</v>
      </c>
      <c r="E9" s="84">
        <v>58.470168489717587</v>
      </c>
      <c r="F9" s="83">
        <v>625706</v>
      </c>
      <c r="G9" s="83">
        <v>460445</v>
      </c>
      <c r="H9" s="84">
        <v>73.588074910581</v>
      </c>
      <c r="I9" s="83">
        <v>995004</v>
      </c>
      <c r="J9" s="83">
        <v>180537</v>
      </c>
      <c r="K9" s="84">
        <v>18.144349168445554</v>
      </c>
      <c r="L9" s="85">
        <v>8085971</v>
      </c>
      <c r="M9" s="85">
        <v>4421231</v>
      </c>
      <c r="N9" s="84">
        <v>54.67779936386119</v>
      </c>
      <c r="O9" s="83">
        <v>791968</v>
      </c>
      <c r="P9" s="83">
        <v>192794</v>
      </c>
      <c r="Q9" s="84">
        <v>24.343660349913126</v>
      </c>
      <c r="R9" s="83">
        <v>2222061</v>
      </c>
      <c r="S9" s="83">
        <v>991515</v>
      </c>
      <c r="T9" s="84">
        <v>44.621412283461162</v>
      </c>
      <c r="U9" s="86">
        <v>11100000</v>
      </c>
      <c r="V9" s="86">
        <v>5605540</v>
      </c>
      <c r="W9" s="84">
        <v>50.500360360360361</v>
      </c>
    </row>
    <row r="10" spans="1:23">
      <c r="A10" s="82">
        <v>4</v>
      </c>
      <c r="B10" s="82" t="s">
        <v>74</v>
      </c>
      <c r="C10" s="83">
        <v>7084000</v>
      </c>
      <c r="D10" s="83">
        <v>7247221</v>
      </c>
      <c r="E10" s="84">
        <v>102.30407961603613</v>
      </c>
      <c r="F10" s="83">
        <v>1534800</v>
      </c>
      <c r="G10" s="83">
        <v>581135</v>
      </c>
      <c r="H10" s="84">
        <v>37.863891060724526</v>
      </c>
      <c r="I10" s="83">
        <v>645400</v>
      </c>
      <c r="J10" s="83">
        <v>143084</v>
      </c>
      <c r="K10" s="84">
        <v>22.16981716764797</v>
      </c>
      <c r="L10" s="85">
        <v>9264200</v>
      </c>
      <c r="M10" s="85">
        <v>7971440</v>
      </c>
      <c r="N10" s="84">
        <v>86.045638047537835</v>
      </c>
      <c r="O10" s="83">
        <v>1092400</v>
      </c>
      <c r="P10" s="83">
        <v>543679</v>
      </c>
      <c r="Q10" s="84">
        <v>49.769223727572317</v>
      </c>
      <c r="R10" s="83">
        <v>2175800</v>
      </c>
      <c r="S10" s="83">
        <v>1208760</v>
      </c>
      <c r="T10" s="84">
        <v>55.554738486993294</v>
      </c>
      <c r="U10" s="86">
        <v>12532400</v>
      </c>
      <c r="V10" s="86">
        <v>9723879</v>
      </c>
      <c r="W10" s="84">
        <v>77.589918930133095</v>
      </c>
    </row>
    <row r="11" spans="1:23">
      <c r="A11" s="82">
        <v>5</v>
      </c>
      <c r="B11" s="82" t="s">
        <v>75</v>
      </c>
      <c r="C11" s="83">
        <v>2016050</v>
      </c>
      <c r="D11" s="83">
        <v>1971522</v>
      </c>
      <c r="E11" s="84">
        <v>97.791324619925106</v>
      </c>
      <c r="F11" s="83">
        <v>714446</v>
      </c>
      <c r="G11" s="83">
        <v>215139</v>
      </c>
      <c r="H11" s="84">
        <v>30.112702709511986</v>
      </c>
      <c r="I11" s="83">
        <v>585435</v>
      </c>
      <c r="J11" s="83">
        <v>191197</v>
      </c>
      <c r="K11" s="84">
        <v>32.658962993329752</v>
      </c>
      <c r="L11" s="85">
        <v>3315931</v>
      </c>
      <c r="M11" s="85">
        <v>2377858</v>
      </c>
      <c r="N11" s="84">
        <v>71.710117007862948</v>
      </c>
      <c r="O11" s="83">
        <v>479258</v>
      </c>
      <c r="P11" s="83">
        <v>313542</v>
      </c>
      <c r="Q11" s="84">
        <v>65.422382098994689</v>
      </c>
      <c r="R11" s="83">
        <v>1251239</v>
      </c>
      <c r="S11" s="83">
        <v>790045</v>
      </c>
      <c r="T11" s="84">
        <v>63.141014626302407</v>
      </c>
      <c r="U11" s="86">
        <v>5046428</v>
      </c>
      <c r="V11" s="86">
        <v>3481445</v>
      </c>
      <c r="W11" s="84">
        <v>68.988302220897637</v>
      </c>
    </row>
    <row r="12" spans="1:23">
      <c r="A12" s="82">
        <v>6</v>
      </c>
      <c r="B12" s="82" t="s">
        <v>76</v>
      </c>
      <c r="C12" s="83">
        <v>826732</v>
      </c>
      <c r="D12" s="83">
        <v>1316206</v>
      </c>
      <c r="E12" s="84">
        <v>159.2058853413198</v>
      </c>
      <c r="F12" s="83">
        <v>179453</v>
      </c>
      <c r="G12" s="83">
        <v>17918</v>
      </c>
      <c r="H12" s="84">
        <v>9.9847871030297632</v>
      </c>
      <c r="I12" s="83">
        <v>330522</v>
      </c>
      <c r="J12" s="83">
        <v>17233</v>
      </c>
      <c r="K12" s="84">
        <v>5.2138738117281145</v>
      </c>
      <c r="L12" s="85">
        <v>1336707</v>
      </c>
      <c r="M12" s="85">
        <v>1351357</v>
      </c>
      <c r="N12" s="84">
        <v>101.09597690443755</v>
      </c>
      <c r="O12" s="83">
        <v>329100</v>
      </c>
      <c r="P12" s="83">
        <v>113935</v>
      </c>
      <c r="Q12" s="84">
        <v>34.620176238225461</v>
      </c>
      <c r="R12" s="83">
        <v>290246</v>
      </c>
      <c r="S12" s="83">
        <v>188314</v>
      </c>
      <c r="T12" s="84">
        <v>64.880825231010931</v>
      </c>
      <c r="U12" s="86">
        <v>1956053</v>
      </c>
      <c r="V12" s="86">
        <v>1653606</v>
      </c>
      <c r="W12" s="84">
        <v>84.537893400638936</v>
      </c>
    </row>
    <row r="13" spans="1:23">
      <c r="A13" s="82">
        <v>7</v>
      </c>
      <c r="B13" s="82" t="s">
        <v>77</v>
      </c>
      <c r="C13" s="83">
        <v>3210585</v>
      </c>
      <c r="D13" s="83">
        <v>7309019</v>
      </c>
      <c r="E13" s="84">
        <v>227.65380763941775</v>
      </c>
      <c r="F13" s="83">
        <v>717196</v>
      </c>
      <c r="G13" s="83">
        <v>282927</v>
      </c>
      <c r="H13" s="84">
        <v>39.44904879558726</v>
      </c>
      <c r="I13" s="83">
        <v>408937</v>
      </c>
      <c r="J13" s="83">
        <v>73881</v>
      </c>
      <c r="K13" s="84">
        <v>18.066597055292135</v>
      </c>
      <c r="L13" s="85">
        <v>4336718</v>
      </c>
      <c r="M13" s="85">
        <v>7665827</v>
      </c>
      <c r="N13" s="84">
        <v>176.76563244370513</v>
      </c>
      <c r="O13" s="83">
        <v>2190254</v>
      </c>
      <c r="P13" s="83">
        <v>854817</v>
      </c>
      <c r="Q13" s="84">
        <v>39.028213166144198</v>
      </c>
      <c r="R13" s="83">
        <v>12974370</v>
      </c>
      <c r="S13" s="83">
        <v>5244249</v>
      </c>
      <c r="T13" s="84">
        <v>40.420066639073802</v>
      </c>
      <c r="U13" s="86">
        <v>19501342</v>
      </c>
      <c r="V13" s="86">
        <v>13764893</v>
      </c>
      <c r="W13" s="84">
        <v>70.584337221510197</v>
      </c>
    </row>
    <row r="14" spans="1:23">
      <c r="A14" s="82">
        <v>8</v>
      </c>
      <c r="B14" s="82" t="s">
        <v>78</v>
      </c>
      <c r="C14" s="83">
        <v>482670</v>
      </c>
      <c r="D14" s="83">
        <v>653302</v>
      </c>
      <c r="E14" s="84">
        <v>135.35168956015497</v>
      </c>
      <c r="F14" s="83">
        <v>246181</v>
      </c>
      <c r="G14" s="83">
        <v>20036</v>
      </c>
      <c r="H14" s="84">
        <v>8.1387271966561183</v>
      </c>
      <c r="I14" s="83">
        <v>156476</v>
      </c>
      <c r="J14" s="83">
        <v>9687</v>
      </c>
      <c r="K14" s="84">
        <v>6.1907257342979118</v>
      </c>
      <c r="L14" s="85">
        <v>885327</v>
      </c>
      <c r="M14" s="85">
        <v>683025</v>
      </c>
      <c r="N14" s="84">
        <v>77.149460030022809</v>
      </c>
      <c r="O14" s="83">
        <v>89971</v>
      </c>
      <c r="P14" s="83">
        <v>18470</v>
      </c>
      <c r="Q14" s="84">
        <v>20.528837069722467</v>
      </c>
      <c r="R14" s="83">
        <v>296166</v>
      </c>
      <c r="S14" s="83">
        <v>207488</v>
      </c>
      <c r="T14" s="84">
        <v>70.058008009021961</v>
      </c>
      <c r="U14" s="86">
        <v>1271464</v>
      </c>
      <c r="V14" s="86">
        <v>908983</v>
      </c>
      <c r="W14" s="84">
        <v>71.491052833583964</v>
      </c>
    </row>
    <row r="15" spans="1:23">
      <c r="A15" s="82">
        <v>9</v>
      </c>
      <c r="B15" s="82" t="s">
        <v>79</v>
      </c>
      <c r="C15" s="83">
        <v>4814000</v>
      </c>
      <c r="D15" s="83">
        <v>2729063</v>
      </c>
      <c r="E15" s="84">
        <v>56.6901329455754</v>
      </c>
      <c r="F15" s="83">
        <v>514000</v>
      </c>
      <c r="G15" s="83">
        <v>376393</v>
      </c>
      <c r="H15" s="84">
        <v>73.228210116731518</v>
      </c>
      <c r="I15" s="83">
        <v>600100</v>
      </c>
      <c r="J15" s="83">
        <v>135348</v>
      </c>
      <c r="K15" s="84">
        <v>22.554240959840026</v>
      </c>
      <c r="L15" s="85">
        <v>5928100</v>
      </c>
      <c r="M15" s="85">
        <v>3240804</v>
      </c>
      <c r="N15" s="84">
        <v>54.668510990030526</v>
      </c>
      <c r="O15" s="83">
        <v>724000</v>
      </c>
      <c r="P15" s="83">
        <v>270704</v>
      </c>
      <c r="Q15" s="84">
        <v>37.390055248618786</v>
      </c>
      <c r="R15" s="83">
        <v>2950000</v>
      </c>
      <c r="S15" s="83">
        <v>1324582</v>
      </c>
      <c r="T15" s="84">
        <v>44.901084745762709</v>
      </c>
      <c r="U15" s="86">
        <v>9602100</v>
      </c>
      <c r="V15" s="85">
        <v>4836090</v>
      </c>
      <c r="W15" s="84">
        <v>50.364920173712001</v>
      </c>
    </row>
    <row r="16" spans="1:23">
      <c r="A16" s="82">
        <v>10</v>
      </c>
      <c r="B16" s="82" t="s">
        <v>80</v>
      </c>
      <c r="C16" s="83">
        <v>1096400</v>
      </c>
      <c r="D16" s="83">
        <v>971768</v>
      </c>
      <c r="E16" s="84">
        <v>88.63261583363736</v>
      </c>
      <c r="F16" s="83">
        <v>558760</v>
      </c>
      <c r="G16" s="83">
        <v>24281</v>
      </c>
      <c r="H16" s="84">
        <v>4.3455150690815376</v>
      </c>
      <c r="I16" s="83">
        <v>554947</v>
      </c>
      <c r="J16" s="83">
        <v>19788</v>
      </c>
      <c r="K16" s="84">
        <v>3.565745918078663</v>
      </c>
      <c r="L16" s="85">
        <v>2210107</v>
      </c>
      <c r="M16" s="85">
        <v>1015837</v>
      </c>
      <c r="N16" s="84">
        <v>45.96324974311198</v>
      </c>
      <c r="O16" s="83">
        <v>211626</v>
      </c>
      <c r="P16" s="83">
        <v>117559</v>
      </c>
      <c r="Q16" s="84">
        <v>55.550357706519989</v>
      </c>
      <c r="R16" s="83">
        <v>758267</v>
      </c>
      <c r="S16" s="83">
        <v>835534</v>
      </c>
      <c r="T16" s="84">
        <v>110.18994628541134</v>
      </c>
      <c r="U16" s="86">
        <v>3180000</v>
      </c>
      <c r="V16" s="85">
        <v>1968930</v>
      </c>
      <c r="W16" s="84">
        <v>61.916037735849059</v>
      </c>
    </row>
    <row r="17" spans="1:23">
      <c r="A17" s="82">
        <v>11</v>
      </c>
      <c r="B17" s="82" t="s">
        <v>81</v>
      </c>
      <c r="C17" s="83">
        <v>8265520</v>
      </c>
      <c r="D17" s="83">
        <v>8117906</v>
      </c>
      <c r="E17" s="84">
        <v>98.214099052449214</v>
      </c>
      <c r="F17" s="83">
        <v>1067116</v>
      </c>
      <c r="G17" s="83">
        <v>572904</v>
      </c>
      <c r="H17" s="84">
        <v>53.687134294678366</v>
      </c>
      <c r="I17" s="83">
        <v>1552580</v>
      </c>
      <c r="J17" s="83">
        <v>543713</v>
      </c>
      <c r="K17" s="84">
        <v>35.019966764997619</v>
      </c>
      <c r="L17" s="85">
        <v>10885216</v>
      </c>
      <c r="M17" s="85">
        <v>9234523</v>
      </c>
      <c r="N17" s="84">
        <v>84.835459397406538</v>
      </c>
      <c r="O17" s="83">
        <v>2046157</v>
      </c>
      <c r="P17" s="83">
        <v>1285510</v>
      </c>
      <c r="Q17" s="84">
        <v>62.825579855309243</v>
      </c>
      <c r="R17" s="83">
        <v>7187074</v>
      </c>
      <c r="S17" s="83">
        <v>5177920</v>
      </c>
      <c r="T17" s="84">
        <v>72.044896156627857</v>
      </c>
      <c r="U17" s="86">
        <v>20118447</v>
      </c>
      <c r="V17" s="85">
        <v>15697953</v>
      </c>
      <c r="W17" s="84">
        <v>78.027657900234544</v>
      </c>
    </row>
    <row r="18" spans="1:23">
      <c r="A18" s="82">
        <v>12</v>
      </c>
      <c r="B18" s="87" t="s">
        <v>82</v>
      </c>
      <c r="C18" s="83">
        <v>2663076</v>
      </c>
      <c r="D18" s="83">
        <v>3786559</v>
      </c>
      <c r="E18" s="84">
        <v>142.18741785814601</v>
      </c>
      <c r="F18" s="83">
        <v>269657</v>
      </c>
      <c r="G18" s="83">
        <v>285956</v>
      </c>
      <c r="H18" s="84">
        <v>106.0443452237472</v>
      </c>
      <c r="I18" s="83">
        <v>521354</v>
      </c>
      <c r="J18" s="83">
        <v>201588</v>
      </c>
      <c r="K18" s="84">
        <v>38.666242131066412</v>
      </c>
      <c r="L18" s="85">
        <v>3454087</v>
      </c>
      <c r="M18" s="85">
        <v>4274103</v>
      </c>
      <c r="N18" s="84">
        <v>123.74045587155157</v>
      </c>
      <c r="O18" s="83">
        <v>212258</v>
      </c>
      <c r="P18" s="83">
        <v>144224</v>
      </c>
      <c r="Q18" s="84">
        <v>67.947497856382327</v>
      </c>
      <c r="R18" s="83">
        <v>2993766</v>
      </c>
      <c r="S18" s="83">
        <v>1218276</v>
      </c>
      <c r="T18" s="84">
        <v>40.693761636681025</v>
      </c>
      <c r="U18" s="86">
        <v>6660111</v>
      </c>
      <c r="V18" s="85">
        <v>5636603</v>
      </c>
      <c r="W18" s="84">
        <v>84.632268140876334</v>
      </c>
    </row>
    <row r="19" spans="1:23">
      <c r="A19" s="82">
        <v>13</v>
      </c>
      <c r="B19" s="82" t="s">
        <v>83</v>
      </c>
      <c r="C19" s="83">
        <v>2917880</v>
      </c>
      <c r="D19" s="83">
        <v>2868172</v>
      </c>
      <c r="E19" s="84">
        <v>98.29643439757632</v>
      </c>
      <c r="F19" s="83">
        <v>1080490</v>
      </c>
      <c r="G19" s="83">
        <v>466398</v>
      </c>
      <c r="H19" s="84">
        <v>43.165415691029068</v>
      </c>
      <c r="I19" s="83">
        <v>745805</v>
      </c>
      <c r="J19" s="83">
        <v>252028</v>
      </c>
      <c r="K19" s="84">
        <v>33.792747433980729</v>
      </c>
      <c r="L19" s="85">
        <v>4744175</v>
      </c>
      <c r="M19" s="85">
        <v>3586598</v>
      </c>
      <c r="N19" s="84">
        <v>75.600035833416769</v>
      </c>
      <c r="O19" s="83">
        <v>412934</v>
      </c>
      <c r="P19" s="83">
        <v>224305</v>
      </c>
      <c r="Q19" s="84">
        <v>54.319818663515242</v>
      </c>
      <c r="R19" s="83">
        <v>2492162</v>
      </c>
      <c r="S19" s="83">
        <v>1557032</v>
      </c>
      <c r="T19" s="84">
        <v>62.477158386974843</v>
      </c>
      <c r="U19" s="86">
        <v>7649271</v>
      </c>
      <c r="V19" s="85">
        <v>5367935</v>
      </c>
      <c r="W19" s="84">
        <v>70.175772305622331</v>
      </c>
    </row>
    <row r="20" spans="1:23">
      <c r="A20" s="82">
        <v>14</v>
      </c>
      <c r="B20" s="82" t="s">
        <v>84</v>
      </c>
      <c r="C20" s="83">
        <v>906100</v>
      </c>
      <c r="D20" s="83">
        <v>1040742</v>
      </c>
      <c r="E20" s="84">
        <v>114.85950778059816</v>
      </c>
      <c r="F20" s="83">
        <v>820219</v>
      </c>
      <c r="G20" s="83">
        <v>72824</v>
      </c>
      <c r="H20" s="84">
        <v>8.878604372734598</v>
      </c>
      <c r="I20" s="83">
        <v>258982</v>
      </c>
      <c r="J20" s="83">
        <v>19948</v>
      </c>
      <c r="K20" s="84">
        <v>7.7024658084345621</v>
      </c>
      <c r="L20" s="85">
        <v>1985301</v>
      </c>
      <c r="M20" s="85">
        <v>1133514</v>
      </c>
      <c r="N20" s="84">
        <v>57.095322069550157</v>
      </c>
      <c r="O20" s="83">
        <v>717214</v>
      </c>
      <c r="P20" s="83">
        <v>366099</v>
      </c>
      <c r="Q20" s="84">
        <v>51.044597567811003</v>
      </c>
      <c r="R20" s="83">
        <v>2861662</v>
      </c>
      <c r="S20" s="83">
        <v>1702090</v>
      </c>
      <c r="T20" s="84">
        <v>59.479071951893694</v>
      </c>
      <c r="U20" s="86">
        <v>5564177</v>
      </c>
      <c r="V20" s="85">
        <v>3201703</v>
      </c>
      <c r="W20" s="84">
        <v>57.54135786837837</v>
      </c>
    </row>
    <row r="21" spans="1:23">
      <c r="A21" s="82">
        <v>15</v>
      </c>
      <c r="B21" s="82" t="s">
        <v>85</v>
      </c>
      <c r="C21" s="83">
        <v>4609188</v>
      </c>
      <c r="D21" s="83">
        <v>2306921</v>
      </c>
      <c r="E21" s="84">
        <v>50.050486115992662</v>
      </c>
      <c r="F21" s="83">
        <v>1623189</v>
      </c>
      <c r="G21" s="83">
        <v>738732</v>
      </c>
      <c r="H21" s="84">
        <v>45.511151196810722</v>
      </c>
      <c r="I21" s="83">
        <v>833713</v>
      </c>
      <c r="J21" s="83">
        <v>267760</v>
      </c>
      <c r="K21" s="84">
        <v>32.116567691759634</v>
      </c>
      <c r="L21" s="85">
        <v>7066090</v>
      </c>
      <c r="M21" s="85">
        <v>3313413</v>
      </c>
      <c r="N21" s="84">
        <v>46.891746354773289</v>
      </c>
      <c r="O21" s="83">
        <v>424720</v>
      </c>
      <c r="P21" s="83">
        <v>113340</v>
      </c>
      <c r="Q21" s="84">
        <v>26.685816537954416</v>
      </c>
      <c r="R21" s="83">
        <v>1711875</v>
      </c>
      <c r="S21" s="83">
        <v>1448900</v>
      </c>
      <c r="T21" s="84">
        <v>84.638189120116834</v>
      </c>
      <c r="U21" s="86">
        <v>9202685</v>
      </c>
      <c r="V21" s="85">
        <v>4875653</v>
      </c>
      <c r="W21" s="84">
        <v>52.980765939505702</v>
      </c>
    </row>
    <row r="22" spans="1:23">
      <c r="A22" s="82">
        <v>16</v>
      </c>
      <c r="B22" s="82" t="s">
        <v>86</v>
      </c>
      <c r="C22" s="83">
        <v>1016400</v>
      </c>
      <c r="D22" s="83">
        <v>1350940</v>
      </c>
      <c r="E22" s="84">
        <v>132.91420700511608</v>
      </c>
      <c r="F22" s="83">
        <v>647792</v>
      </c>
      <c r="G22" s="83">
        <v>280136</v>
      </c>
      <c r="H22" s="84">
        <v>43.244745226862946</v>
      </c>
      <c r="I22" s="83">
        <v>429645</v>
      </c>
      <c r="J22" s="83">
        <v>179418</v>
      </c>
      <c r="K22" s="84">
        <v>41.759592221485178</v>
      </c>
      <c r="L22" s="85">
        <v>2093837</v>
      </c>
      <c r="M22" s="85">
        <v>1810494</v>
      </c>
      <c r="N22" s="84">
        <v>86.467762294772712</v>
      </c>
      <c r="O22" s="83">
        <v>341157</v>
      </c>
      <c r="P22" s="83">
        <v>197428</v>
      </c>
      <c r="Q22" s="84">
        <v>57.870130174670308</v>
      </c>
      <c r="R22" s="83">
        <v>1008811</v>
      </c>
      <c r="S22" s="83">
        <v>713732</v>
      </c>
      <c r="T22" s="84">
        <v>70.74982330684341</v>
      </c>
      <c r="U22" s="86">
        <v>3443805</v>
      </c>
      <c r="V22" s="85">
        <v>2721654</v>
      </c>
      <c r="W22" s="84">
        <v>79.03043290778659</v>
      </c>
    </row>
    <row r="23" spans="1:23">
      <c r="A23" s="82">
        <v>17</v>
      </c>
      <c r="B23" s="87" t="s">
        <v>87</v>
      </c>
      <c r="C23" s="83">
        <v>2396360</v>
      </c>
      <c r="D23" s="83">
        <v>3386470</v>
      </c>
      <c r="E23" s="84">
        <v>141.31724782586923</v>
      </c>
      <c r="F23" s="83">
        <v>575542</v>
      </c>
      <c r="G23" s="83">
        <v>335556</v>
      </c>
      <c r="H23" s="84">
        <v>58.30260867147836</v>
      </c>
      <c r="I23" s="83">
        <v>678910</v>
      </c>
      <c r="J23" s="83">
        <v>68973</v>
      </c>
      <c r="K23" s="84">
        <v>10.159373112783728</v>
      </c>
      <c r="L23" s="85">
        <v>3650812</v>
      </c>
      <c r="M23" s="85">
        <v>3790999</v>
      </c>
      <c r="N23" s="84">
        <v>103.83988548301035</v>
      </c>
      <c r="O23" s="83">
        <v>316515</v>
      </c>
      <c r="P23" s="83">
        <v>123272</v>
      </c>
      <c r="Q23" s="84">
        <v>38.946653397153376</v>
      </c>
      <c r="R23" s="83">
        <v>1882500</v>
      </c>
      <c r="S23" s="83">
        <v>754342</v>
      </c>
      <c r="T23" s="84">
        <v>40.071288180610892</v>
      </c>
      <c r="U23" s="86">
        <v>5849827</v>
      </c>
      <c r="V23" s="85">
        <v>4668613</v>
      </c>
      <c r="W23" s="84">
        <v>79.807710552807805</v>
      </c>
    </row>
    <row r="24" spans="1:23">
      <c r="A24" s="82">
        <v>18</v>
      </c>
      <c r="B24" s="82" t="s">
        <v>88</v>
      </c>
      <c r="C24" s="83">
        <v>3469000</v>
      </c>
      <c r="D24" s="83">
        <v>2435084</v>
      </c>
      <c r="E24" s="84">
        <v>70.195560680311331</v>
      </c>
      <c r="F24" s="83">
        <v>743547</v>
      </c>
      <c r="G24" s="83">
        <v>395427</v>
      </c>
      <c r="H24" s="84">
        <v>53.181170793507334</v>
      </c>
      <c r="I24" s="83">
        <v>846404</v>
      </c>
      <c r="J24" s="83">
        <v>109510</v>
      </c>
      <c r="K24" s="84">
        <v>12.938265887212253</v>
      </c>
      <c r="L24" s="85">
        <v>5058951</v>
      </c>
      <c r="M24" s="85">
        <v>2940021</v>
      </c>
      <c r="N24" s="84">
        <v>58.115229817406814</v>
      </c>
      <c r="O24" s="83">
        <v>1044000</v>
      </c>
      <c r="P24" s="83">
        <v>135575</v>
      </c>
      <c r="Q24" s="84">
        <v>12.986111111111112</v>
      </c>
      <c r="R24" s="83">
        <v>3756000</v>
      </c>
      <c r="S24" s="83">
        <v>1433155</v>
      </c>
      <c r="T24" s="84">
        <v>38.156416400425982</v>
      </c>
      <c r="U24" s="86">
        <v>9858951</v>
      </c>
      <c r="V24" s="85">
        <v>4508751</v>
      </c>
      <c r="W24" s="84">
        <v>45.732563231118604</v>
      </c>
    </row>
    <row r="25" spans="1:23">
      <c r="A25" s="82">
        <v>19</v>
      </c>
      <c r="B25" s="82" t="s">
        <v>89</v>
      </c>
      <c r="C25" s="83">
        <v>8727466</v>
      </c>
      <c r="D25" s="83">
        <v>4034820</v>
      </c>
      <c r="E25" s="84">
        <v>46.231288669586341</v>
      </c>
      <c r="F25" s="83">
        <v>1970176</v>
      </c>
      <c r="G25" s="83">
        <v>6140603</v>
      </c>
      <c r="H25" s="84">
        <v>311.67789070621103</v>
      </c>
      <c r="I25" s="83">
        <v>2255000</v>
      </c>
      <c r="J25" s="83">
        <v>922066</v>
      </c>
      <c r="K25" s="84">
        <v>40.889844789356985</v>
      </c>
      <c r="L25" s="88">
        <v>12952642</v>
      </c>
      <c r="M25" s="88">
        <v>11097489</v>
      </c>
      <c r="N25" s="84">
        <v>85.677416236780118</v>
      </c>
      <c r="O25" s="83">
        <v>5952897</v>
      </c>
      <c r="P25" s="83">
        <v>11701672</v>
      </c>
      <c r="Q25" s="84">
        <v>196.57104767645063</v>
      </c>
      <c r="R25" s="83">
        <v>22645715</v>
      </c>
      <c r="S25" s="83">
        <v>36538476</v>
      </c>
      <c r="T25" s="84">
        <v>161.34829922570339</v>
      </c>
      <c r="U25" s="86">
        <v>41551254</v>
      </c>
      <c r="V25" s="85">
        <v>59337637</v>
      </c>
      <c r="W25" s="84">
        <v>142.80588739872928</v>
      </c>
    </row>
    <row r="26" spans="1:23">
      <c r="A26" s="82">
        <v>20</v>
      </c>
      <c r="B26" s="82" t="s">
        <v>90</v>
      </c>
      <c r="C26" s="83">
        <v>1962671</v>
      </c>
      <c r="D26" s="83">
        <v>1670848</v>
      </c>
      <c r="E26" s="84">
        <v>85.131333779324194</v>
      </c>
      <c r="F26" s="83">
        <v>706617</v>
      </c>
      <c r="G26" s="83">
        <v>175532</v>
      </c>
      <c r="H26" s="84">
        <v>24.841179875378032</v>
      </c>
      <c r="I26" s="83">
        <v>759551</v>
      </c>
      <c r="J26" s="83">
        <v>127911</v>
      </c>
      <c r="K26" s="84">
        <v>16.840343834712876</v>
      </c>
      <c r="L26" s="85">
        <v>3428839</v>
      </c>
      <c r="M26" s="85">
        <v>1974291</v>
      </c>
      <c r="N26" s="84">
        <v>57.578993939347988</v>
      </c>
      <c r="O26" s="83">
        <v>334060</v>
      </c>
      <c r="P26" s="83">
        <v>171076</v>
      </c>
      <c r="Q26" s="84">
        <v>51.211159671915226</v>
      </c>
      <c r="R26" s="83">
        <v>1402683</v>
      </c>
      <c r="S26" s="83">
        <v>586178</v>
      </c>
      <c r="T26" s="84">
        <v>41.789770033571379</v>
      </c>
      <c r="U26" s="86">
        <v>5165582</v>
      </c>
      <c r="V26" s="85">
        <v>2731545</v>
      </c>
      <c r="W26" s="84">
        <v>52.879714231619978</v>
      </c>
    </row>
    <row r="27" spans="1:23">
      <c r="A27" s="82">
        <v>21</v>
      </c>
      <c r="B27" s="82" t="s">
        <v>91</v>
      </c>
      <c r="C27" s="83">
        <v>1123217</v>
      </c>
      <c r="D27" s="83">
        <v>364440</v>
      </c>
      <c r="E27" s="84">
        <v>32.44609011437683</v>
      </c>
      <c r="F27" s="83">
        <v>292399</v>
      </c>
      <c r="G27" s="83">
        <v>2798</v>
      </c>
      <c r="H27" s="84">
        <v>0.95691161734479246</v>
      </c>
      <c r="I27" s="83">
        <v>218705</v>
      </c>
      <c r="J27" s="83">
        <v>5763</v>
      </c>
      <c r="K27" s="84">
        <v>2.6350563544500583</v>
      </c>
      <c r="L27" s="85">
        <v>1634321</v>
      </c>
      <c r="M27" s="85">
        <v>373001</v>
      </c>
      <c r="N27" s="84">
        <v>22.822994993027685</v>
      </c>
      <c r="O27" s="83">
        <v>75938</v>
      </c>
      <c r="P27" s="83">
        <v>9794</v>
      </c>
      <c r="Q27" s="84">
        <v>12.897363638757934</v>
      </c>
      <c r="R27" s="83">
        <v>535025</v>
      </c>
      <c r="S27" s="83">
        <v>53195</v>
      </c>
      <c r="T27" s="84">
        <v>9.9425260501845703</v>
      </c>
      <c r="U27" s="86">
        <v>2245284</v>
      </c>
      <c r="V27" s="85">
        <v>435990</v>
      </c>
      <c r="W27" s="84">
        <v>19.418033531615599</v>
      </c>
    </row>
    <row r="28" spans="1:23">
      <c r="A28" s="82">
        <v>22</v>
      </c>
      <c r="B28" s="87" t="s">
        <v>92</v>
      </c>
      <c r="C28" s="83">
        <v>3706373</v>
      </c>
      <c r="D28" s="83">
        <v>2711288</v>
      </c>
      <c r="E28" s="84">
        <v>73.15205458274167</v>
      </c>
      <c r="F28" s="83">
        <v>1221888</v>
      </c>
      <c r="G28" s="83">
        <v>830409</v>
      </c>
      <c r="H28" s="84">
        <v>67.961138827781269</v>
      </c>
      <c r="I28" s="83">
        <v>649168</v>
      </c>
      <c r="J28" s="83">
        <v>374330</v>
      </c>
      <c r="K28" s="84">
        <v>57.663039459739238</v>
      </c>
      <c r="L28" s="85">
        <v>5577429</v>
      </c>
      <c r="M28" s="85">
        <v>3916027</v>
      </c>
      <c r="N28" s="84">
        <v>70.21204572931363</v>
      </c>
      <c r="O28" s="83">
        <v>991850</v>
      </c>
      <c r="P28" s="83">
        <v>565733</v>
      </c>
      <c r="Q28" s="84">
        <v>57.03816101224983</v>
      </c>
      <c r="R28" s="83">
        <v>3590450</v>
      </c>
      <c r="S28" s="83">
        <v>2066426</v>
      </c>
      <c r="T28" s="84">
        <v>57.553398599061403</v>
      </c>
      <c r="U28" s="86">
        <v>10159729</v>
      </c>
      <c r="V28" s="85">
        <v>6548186</v>
      </c>
      <c r="W28" s="84">
        <v>64.452368759048596</v>
      </c>
    </row>
    <row r="29" spans="1:23">
      <c r="A29" s="82">
        <v>23</v>
      </c>
      <c r="B29" s="87" t="s">
        <v>93</v>
      </c>
      <c r="C29" s="83">
        <v>4054400</v>
      </c>
      <c r="D29" s="83">
        <v>2661116</v>
      </c>
      <c r="E29" s="84">
        <v>65.635260457774265</v>
      </c>
      <c r="F29" s="83">
        <v>985800</v>
      </c>
      <c r="G29" s="83">
        <v>99580</v>
      </c>
      <c r="H29" s="84">
        <v>10.101440454453236</v>
      </c>
      <c r="I29" s="83">
        <v>404843</v>
      </c>
      <c r="J29" s="83">
        <v>29202</v>
      </c>
      <c r="K29" s="84">
        <v>7.2131665855652685</v>
      </c>
      <c r="L29" s="85">
        <v>5445043</v>
      </c>
      <c r="M29" s="85">
        <v>2789898</v>
      </c>
      <c r="N29" s="84">
        <v>51.237391513712559</v>
      </c>
      <c r="O29" s="83">
        <v>314750</v>
      </c>
      <c r="P29" s="83">
        <v>112804</v>
      </c>
      <c r="Q29" s="84">
        <v>35.839237490071483</v>
      </c>
      <c r="R29" s="83">
        <v>1527875</v>
      </c>
      <c r="S29" s="83">
        <v>999747</v>
      </c>
      <c r="T29" s="84">
        <v>65.433821484087375</v>
      </c>
      <c r="U29" s="86">
        <v>7287668</v>
      </c>
      <c r="V29" s="85">
        <v>3902449</v>
      </c>
      <c r="W29" s="84">
        <v>53.54866604790449</v>
      </c>
    </row>
    <row r="30" spans="1:23">
      <c r="A30" s="82">
        <v>24</v>
      </c>
      <c r="B30" s="87" t="s">
        <v>94</v>
      </c>
      <c r="C30" s="83">
        <v>1851575</v>
      </c>
      <c r="D30" s="83">
        <v>1436662</v>
      </c>
      <c r="E30" s="84">
        <v>77.591347906512027</v>
      </c>
      <c r="F30" s="83">
        <v>672343</v>
      </c>
      <c r="G30" s="83">
        <v>14979</v>
      </c>
      <c r="H30" s="84">
        <v>2.2278807096972821</v>
      </c>
      <c r="I30" s="83">
        <v>536598</v>
      </c>
      <c r="J30" s="83">
        <v>16520</v>
      </c>
      <c r="K30" s="84">
        <v>3.0786547844009857</v>
      </c>
      <c r="L30" s="85">
        <v>3060516</v>
      </c>
      <c r="M30" s="85">
        <v>1468161</v>
      </c>
      <c r="N30" s="84">
        <v>47.971028414816324</v>
      </c>
      <c r="O30" s="83">
        <v>546750</v>
      </c>
      <c r="P30" s="83">
        <v>77099</v>
      </c>
      <c r="Q30" s="84">
        <v>14.101326017375401</v>
      </c>
      <c r="R30" s="83">
        <v>656196</v>
      </c>
      <c r="S30" s="83">
        <v>178497</v>
      </c>
      <c r="T30" s="84">
        <v>27.201781175136695</v>
      </c>
      <c r="U30" s="86">
        <v>4263462</v>
      </c>
      <c r="V30" s="85">
        <v>1723757</v>
      </c>
      <c r="W30" s="84">
        <v>40.430922100396344</v>
      </c>
    </row>
    <row r="31" spans="1:23">
      <c r="A31" s="82">
        <v>25</v>
      </c>
      <c r="B31" s="82" t="s">
        <v>95</v>
      </c>
      <c r="C31" s="83">
        <v>799100</v>
      </c>
      <c r="D31" s="83">
        <v>709571</v>
      </c>
      <c r="E31" s="84">
        <v>88.796270804655236</v>
      </c>
      <c r="F31" s="83">
        <v>113600</v>
      </c>
      <c r="G31" s="83">
        <v>99893</v>
      </c>
      <c r="H31" s="84">
        <v>87.93397887323944</v>
      </c>
      <c r="I31" s="83">
        <v>445600</v>
      </c>
      <c r="J31" s="83">
        <v>15126</v>
      </c>
      <c r="K31" s="84">
        <v>3.3945242369838415</v>
      </c>
      <c r="L31" s="85">
        <v>1358300</v>
      </c>
      <c r="M31" s="85">
        <v>824590</v>
      </c>
      <c r="N31" s="84">
        <v>60.707502024589566</v>
      </c>
      <c r="O31" s="83">
        <v>141900</v>
      </c>
      <c r="P31" s="83">
        <v>131555</v>
      </c>
      <c r="Q31" s="84">
        <v>92.709654686398864</v>
      </c>
      <c r="R31" s="83">
        <v>191300</v>
      </c>
      <c r="S31" s="83">
        <v>465401</v>
      </c>
      <c r="T31" s="84">
        <v>243.28332462101412</v>
      </c>
      <c r="U31" s="86">
        <v>1691500</v>
      </c>
      <c r="V31" s="85">
        <v>1421546</v>
      </c>
      <c r="W31" s="84">
        <v>84.040555719775341</v>
      </c>
    </row>
    <row r="32" spans="1:23">
      <c r="A32" s="82">
        <v>26</v>
      </c>
      <c r="B32" s="82" t="s">
        <v>96</v>
      </c>
      <c r="C32" s="83">
        <v>3428232</v>
      </c>
      <c r="D32" s="83">
        <v>2611061</v>
      </c>
      <c r="E32" s="84">
        <v>76.163486018449163</v>
      </c>
      <c r="F32" s="89">
        <v>908995</v>
      </c>
      <c r="G32" s="89">
        <v>820281</v>
      </c>
      <c r="H32" s="84">
        <v>90.24043036540354</v>
      </c>
      <c r="I32" s="83">
        <v>1100865</v>
      </c>
      <c r="J32" s="83">
        <v>301994</v>
      </c>
      <c r="K32" s="84">
        <v>27.432428136056647</v>
      </c>
      <c r="L32" s="85">
        <v>5438092</v>
      </c>
      <c r="M32" s="85">
        <v>3733336</v>
      </c>
      <c r="N32" s="84">
        <v>68.651578531587916</v>
      </c>
      <c r="O32" s="83">
        <v>1142567</v>
      </c>
      <c r="P32" s="83">
        <v>262173</v>
      </c>
      <c r="Q32" s="84">
        <v>22.945962906332845</v>
      </c>
      <c r="R32" s="83">
        <v>3013771</v>
      </c>
      <c r="S32" s="83">
        <v>1554984</v>
      </c>
      <c r="T32" s="84">
        <v>51.595957357078561</v>
      </c>
      <c r="U32" s="86">
        <v>9594430</v>
      </c>
      <c r="V32" s="86">
        <v>5550493</v>
      </c>
      <c r="W32" s="84">
        <v>57.851201165676336</v>
      </c>
    </row>
    <row r="33" spans="1:23">
      <c r="A33" s="82">
        <v>27</v>
      </c>
      <c r="B33" s="82" t="s">
        <v>97</v>
      </c>
      <c r="C33" s="83">
        <v>1504669</v>
      </c>
      <c r="D33" s="83">
        <v>1265927</v>
      </c>
      <c r="E33" s="84">
        <v>84.133254556317709</v>
      </c>
      <c r="F33" s="83">
        <v>445543</v>
      </c>
      <c r="G33" s="83">
        <v>124784</v>
      </c>
      <c r="H33" s="84">
        <v>28.007173269471185</v>
      </c>
      <c r="I33" s="83">
        <v>205399</v>
      </c>
      <c r="J33" s="83">
        <v>23714</v>
      </c>
      <c r="K33" s="84">
        <v>11.545333716327733</v>
      </c>
      <c r="L33" s="85">
        <v>2155611</v>
      </c>
      <c r="M33" s="85">
        <v>1414425</v>
      </c>
      <c r="N33" s="84">
        <v>65.615966888274372</v>
      </c>
      <c r="O33" s="83">
        <v>248808</v>
      </c>
      <c r="P33" s="83">
        <v>339852</v>
      </c>
      <c r="Q33" s="84">
        <v>136.5920709945018</v>
      </c>
      <c r="R33" s="83">
        <v>1392409</v>
      </c>
      <c r="S33" s="83">
        <v>852774</v>
      </c>
      <c r="T33" s="84">
        <v>61.244505026899418</v>
      </c>
      <c r="U33" s="86">
        <v>3796828</v>
      </c>
      <c r="V33" s="85">
        <v>2607051</v>
      </c>
      <c r="W33" s="84">
        <v>68.66392156821432</v>
      </c>
    </row>
    <row r="34" spans="1:23">
      <c r="A34" s="82">
        <v>28</v>
      </c>
      <c r="B34" s="82" t="s">
        <v>98</v>
      </c>
      <c r="C34" s="83">
        <v>2740100</v>
      </c>
      <c r="D34" s="83">
        <v>2851433</v>
      </c>
      <c r="E34" s="84">
        <v>104.06309988686544</v>
      </c>
      <c r="F34" s="83">
        <v>678979</v>
      </c>
      <c r="G34" s="83">
        <v>424861</v>
      </c>
      <c r="H34" s="84">
        <v>62.573511110063784</v>
      </c>
      <c r="I34" s="83">
        <v>407346</v>
      </c>
      <c r="J34" s="83">
        <v>18309</v>
      </c>
      <c r="K34" s="84">
        <v>4.4947047473155495</v>
      </c>
      <c r="L34" s="85">
        <v>3826425</v>
      </c>
      <c r="M34" s="85">
        <v>3294603</v>
      </c>
      <c r="N34" s="84">
        <v>86.101334796840391</v>
      </c>
      <c r="O34" s="83">
        <v>1841790</v>
      </c>
      <c r="P34" s="83">
        <v>861265</v>
      </c>
      <c r="Q34" s="84">
        <v>46.762388763105456</v>
      </c>
      <c r="R34" s="83">
        <v>5052000</v>
      </c>
      <c r="S34" s="83">
        <v>2930839</v>
      </c>
      <c r="T34" s="84">
        <v>58.013440221694381</v>
      </c>
      <c r="U34" s="86">
        <v>10720215</v>
      </c>
      <c r="V34" s="85">
        <v>7086707</v>
      </c>
      <c r="W34" s="84">
        <v>66.106015597634936</v>
      </c>
    </row>
    <row r="35" spans="1:23">
      <c r="A35" s="82">
        <v>29</v>
      </c>
      <c r="B35" s="82" t="s">
        <v>99</v>
      </c>
      <c r="C35" s="83">
        <v>1548400</v>
      </c>
      <c r="D35" s="83">
        <v>1164430</v>
      </c>
      <c r="E35" s="84">
        <v>75.202144148798752</v>
      </c>
      <c r="F35" s="83">
        <v>446900</v>
      </c>
      <c r="G35" s="83">
        <v>72375</v>
      </c>
      <c r="H35" s="84">
        <v>16.194898187513985</v>
      </c>
      <c r="I35" s="83">
        <v>317200</v>
      </c>
      <c r="J35" s="83">
        <v>29460</v>
      </c>
      <c r="K35" s="84">
        <v>9.2875157629255991</v>
      </c>
      <c r="L35" s="85">
        <v>2312500</v>
      </c>
      <c r="M35" s="85">
        <v>1266265</v>
      </c>
      <c r="N35" s="84">
        <v>54.7574054054054</v>
      </c>
      <c r="O35" s="83">
        <v>211900</v>
      </c>
      <c r="P35" s="83">
        <v>26338</v>
      </c>
      <c r="Q35" s="84">
        <v>12.429447852760736</v>
      </c>
      <c r="R35" s="83">
        <v>406800</v>
      </c>
      <c r="S35" s="83">
        <v>367644</v>
      </c>
      <c r="T35" s="84">
        <v>90.374631268436573</v>
      </c>
      <c r="U35" s="86">
        <v>2931200</v>
      </c>
      <c r="V35" s="85">
        <v>1660247</v>
      </c>
      <c r="W35" s="84">
        <v>56.640522652838435</v>
      </c>
    </row>
    <row r="36" spans="1:23">
      <c r="A36" s="82">
        <v>30</v>
      </c>
      <c r="B36" s="87" t="s">
        <v>100</v>
      </c>
      <c r="C36" s="83">
        <v>2920056</v>
      </c>
      <c r="D36" s="83">
        <v>2461908</v>
      </c>
      <c r="E36" s="84">
        <v>84.310300898338937</v>
      </c>
      <c r="F36" s="83">
        <v>1505024</v>
      </c>
      <c r="G36" s="83">
        <v>63291</v>
      </c>
      <c r="H36" s="84">
        <v>4.2053149982990305</v>
      </c>
      <c r="I36" s="83">
        <v>624364</v>
      </c>
      <c r="J36" s="83">
        <v>9463</v>
      </c>
      <c r="K36" s="84">
        <v>1.5156222972496813</v>
      </c>
      <c r="L36" s="85">
        <v>5049444</v>
      </c>
      <c r="M36" s="85">
        <v>2534662</v>
      </c>
      <c r="N36" s="84">
        <v>50.196853356527967</v>
      </c>
      <c r="O36" s="83">
        <v>7830728</v>
      </c>
      <c r="P36" s="83">
        <v>14227500</v>
      </c>
      <c r="Q36" s="84">
        <v>181.68808825948238</v>
      </c>
      <c r="R36" s="83">
        <v>7353880</v>
      </c>
      <c r="S36" s="83">
        <v>3871709</v>
      </c>
      <c r="T36" s="84">
        <v>52.64852023693615</v>
      </c>
      <c r="U36" s="86">
        <v>20234052</v>
      </c>
      <c r="V36" s="85">
        <v>20633871</v>
      </c>
      <c r="W36" s="84">
        <v>101.97597100175486</v>
      </c>
    </row>
    <row r="37" spans="1:23" ht="15.75">
      <c r="A37" s="90" t="s">
        <v>101</v>
      </c>
      <c r="B37" s="90"/>
      <c r="C37" s="84">
        <v>98248039</v>
      </c>
      <c r="D37" s="84">
        <v>84570201</v>
      </c>
      <c r="E37" s="84">
        <v>86.078258518727282</v>
      </c>
      <c r="F37" s="84">
        <v>23643835</v>
      </c>
      <c r="G37" s="91">
        <v>15330606</v>
      </c>
      <c r="H37" s="84">
        <v>64.839760554918442</v>
      </c>
      <c r="I37" s="84">
        <v>19896764</v>
      </c>
      <c r="J37" s="84">
        <v>4640681</v>
      </c>
      <c r="K37" s="84">
        <v>23.323797779377593</v>
      </c>
      <c r="L37" s="92">
        <v>141788638</v>
      </c>
      <c r="M37" s="92">
        <v>104541488</v>
      </c>
      <c r="N37" s="84">
        <v>73.730511467357502</v>
      </c>
      <c r="O37" s="84">
        <v>33680996</v>
      </c>
      <c r="P37" s="84">
        <v>34427443</v>
      </c>
      <c r="Q37" s="84">
        <v>102.21622602847017</v>
      </c>
      <c r="R37" s="84">
        <v>102423231</v>
      </c>
      <c r="S37" s="84">
        <v>80140417</v>
      </c>
      <c r="T37" s="84">
        <v>78.244375048078695</v>
      </c>
      <c r="U37" s="93">
        <v>277892865</v>
      </c>
      <c r="V37" s="93">
        <v>219109348</v>
      </c>
      <c r="W37" s="84">
        <v>78.846697989169314</v>
      </c>
    </row>
  </sheetData>
  <mergeCells count="15">
    <mergeCell ref="L5:N5"/>
    <mergeCell ref="O5:Q5"/>
    <mergeCell ref="R5:T5"/>
    <mergeCell ref="U5:W5"/>
    <mergeCell ref="A37:B37"/>
    <mergeCell ref="U1:W1"/>
    <mergeCell ref="A2:W2"/>
    <mergeCell ref="A3:W3"/>
    <mergeCell ref="A4:L4"/>
    <mergeCell ref="M4:W4"/>
    <mergeCell ref="A5:A6"/>
    <mergeCell ref="B5:B6"/>
    <mergeCell ref="C5:E5"/>
    <mergeCell ref="F5:H5"/>
    <mergeCell ref="I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Banks</vt:lpstr>
      <vt:lpstr>Sheet2</vt:lpstr>
      <vt:lpstr>Sheet3</vt:lpstr>
      <vt:lpstr>Banks!Print_Area</vt:lpstr>
    </vt:vector>
  </TitlesOfParts>
  <Company>UCO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2013-05-05T13:40:02Z</cp:lastPrinted>
  <dcterms:created xsi:type="dcterms:W3CDTF">2013-05-05T06:16:29Z</dcterms:created>
  <dcterms:modified xsi:type="dcterms:W3CDTF">2019-07-20T10:48:09Z</dcterms:modified>
</cp:coreProperties>
</file>