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7935" activeTab="1"/>
  </bookViews>
  <sheets>
    <sheet name="DISTRICTS" sheetId="38" r:id="rId1"/>
    <sheet name="BANKS" sheetId="39" r:id="rId2"/>
  </sheets>
  <definedNames>
    <definedName name="_xlnm.Print_Area" localSheetId="1">BANKS!$A$1:$DC$52</definedName>
    <definedName name="_xlnm.Print_Area" localSheetId="0">DISTRICTS!$A$1:$DC$36</definedName>
    <definedName name="_xlnm.Print_Titles" localSheetId="1">BANKS!$A:$B</definedName>
    <definedName name="_xlnm.Print_Titles" localSheetId="0">DISTRICTS!$A:$B</definedName>
  </definedNames>
  <calcPr calcId="124519"/>
</workbook>
</file>

<file path=xl/calcChain.xml><?xml version="1.0" encoding="utf-8"?>
<calcChain xmlns="http://schemas.openxmlformats.org/spreadsheetml/2006/main">
  <c r="DB34" i="38"/>
  <c r="DB33"/>
  <c r="DB32"/>
  <c r="DB31"/>
  <c r="DB30"/>
  <c r="DB29"/>
  <c r="DB28"/>
  <c r="DB27"/>
  <c r="DB26"/>
  <c r="DB25"/>
  <c r="DB24"/>
  <c r="DB22"/>
  <c r="DB21"/>
  <c r="DB20"/>
  <c r="DB19"/>
  <c r="DB18"/>
  <c r="DB17"/>
  <c r="DB16"/>
  <c r="DB15"/>
  <c r="DB14"/>
  <c r="DB13"/>
  <c r="DB12"/>
  <c r="DB11"/>
  <c r="DB10"/>
  <c r="DB9"/>
  <c r="DB8"/>
  <c r="DB7"/>
  <c r="DB6"/>
  <c r="DB5"/>
  <c r="DB51" i="39"/>
  <c r="DA51"/>
  <c r="CY51"/>
  <c r="CX51"/>
  <c r="CV51"/>
  <c r="CU51"/>
  <c r="CS51"/>
  <c r="CR51"/>
  <c r="CP51"/>
  <c r="CO51"/>
  <c r="CM51"/>
  <c r="CL51"/>
  <c r="CJ51"/>
  <c r="CI51"/>
  <c r="CD51"/>
  <c r="CC51"/>
  <c r="CA51"/>
  <c r="BZ51"/>
  <c r="BX51"/>
  <c r="BW51"/>
  <c r="BU51"/>
  <c r="BT51"/>
  <c r="BR51"/>
  <c r="BQ51"/>
  <c r="BO51"/>
  <c r="BN51"/>
  <c r="BL51"/>
  <c r="BK51"/>
  <c r="BI51"/>
  <c r="BH51"/>
  <c r="AZ51"/>
  <c r="AY51"/>
  <c r="AW51"/>
  <c r="AV51"/>
  <c r="AQ51"/>
  <c r="AP51"/>
  <c r="AN51"/>
  <c r="AM51"/>
  <c r="AK51"/>
  <c r="AJ51"/>
  <c r="AE51"/>
  <c r="AD51"/>
  <c r="AB51"/>
  <c r="AA51"/>
  <c r="Y51"/>
  <c r="X51"/>
  <c r="V51"/>
  <c r="U51"/>
  <c r="S51"/>
  <c r="R51"/>
  <c r="P51"/>
  <c r="O51"/>
  <c r="M51"/>
  <c r="L51"/>
  <c r="J51"/>
  <c r="I51"/>
  <c r="G51"/>
  <c r="F51"/>
  <c r="D51"/>
  <c r="C51"/>
  <c r="BP21" l="1"/>
  <c r="BR46"/>
  <c r="CQ50"/>
  <c r="CY49"/>
  <c r="CX49"/>
  <c r="CV49"/>
  <c r="CU49"/>
  <c r="CS49"/>
  <c r="CR49"/>
  <c r="CP49"/>
  <c r="CO49"/>
  <c r="CM49"/>
  <c r="CL49"/>
  <c r="CJ49"/>
  <c r="CI49"/>
  <c r="CD49"/>
  <c r="CC49"/>
  <c r="CA49"/>
  <c r="BZ49"/>
  <c r="BX49"/>
  <c r="BW49"/>
  <c r="BU49"/>
  <c r="BT49"/>
  <c r="BR49"/>
  <c r="BQ49"/>
  <c r="BO49"/>
  <c r="BN49"/>
  <c r="BL49"/>
  <c r="BK49"/>
  <c r="BI49"/>
  <c r="BH49"/>
  <c r="AZ49"/>
  <c r="AY49"/>
  <c r="AW49"/>
  <c r="AV49"/>
  <c r="AQ49"/>
  <c r="AP49"/>
  <c r="AN49"/>
  <c r="AM49"/>
  <c r="AK49"/>
  <c r="AJ49"/>
  <c r="AE49"/>
  <c r="AD49"/>
  <c r="AB49"/>
  <c r="AA49"/>
  <c r="Y49"/>
  <c r="X49"/>
  <c r="V49"/>
  <c r="U49"/>
  <c r="S49"/>
  <c r="R49"/>
  <c r="P49"/>
  <c r="O49"/>
  <c r="M49"/>
  <c r="L49"/>
  <c r="J49"/>
  <c r="I49"/>
  <c r="G49"/>
  <c r="F49"/>
  <c r="D49"/>
  <c r="C49"/>
  <c r="CZ48"/>
  <c r="CW48"/>
  <c r="CT48"/>
  <c r="CQ48"/>
  <c r="CN48"/>
  <c r="CK48"/>
  <c r="CG48"/>
  <c r="CF48"/>
  <c r="CE48"/>
  <c r="CB48"/>
  <c r="BY48"/>
  <c r="BV48"/>
  <c r="BS48"/>
  <c r="BP48"/>
  <c r="BM48"/>
  <c r="BJ48"/>
  <c r="BC48"/>
  <c r="BB48"/>
  <c r="BA48"/>
  <c r="AX48"/>
  <c r="AT48"/>
  <c r="AS48"/>
  <c r="AR48"/>
  <c r="AO48"/>
  <c r="AL48"/>
  <c r="AH48"/>
  <c r="AG48"/>
  <c r="AF48"/>
  <c r="AC48"/>
  <c r="Z48"/>
  <c r="W48"/>
  <c r="T48"/>
  <c r="Q48"/>
  <c r="N48"/>
  <c r="K48"/>
  <c r="H48"/>
  <c r="E48"/>
  <c r="CZ47"/>
  <c r="CW47"/>
  <c r="CT47"/>
  <c r="CQ47"/>
  <c r="CN47"/>
  <c r="CK47"/>
  <c r="CG47"/>
  <c r="CF47"/>
  <c r="CE47"/>
  <c r="CB47"/>
  <c r="BY47"/>
  <c r="BV47"/>
  <c r="BS47"/>
  <c r="BP47"/>
  <c r="BM47"/>
  <c r="BJ47"/>
  <c r="BC47"/>
  <c r="BB47"/>
  <c r="BA47"/>
  <c r="AX47"/>
  <c r="AT47"/>
  <c r="AS47"/>
  <c r="AR47"/>
  <c r="AO47"/>
  <c r="AL47"/>
  <c r="AH47"/>
  <c r="AG47"/>
  <c r="AF47"/>
  <c r="AC47"/>
  <c r="Z47"/>
  <c r="W47"/>
  <c r="T47"/>
  <c r="Q47"/>
  <c r="N47"/>
  <c r="K47"/>
  <c r="H47"/>
  <c r="E47"/>
  <c r="E38"/>
  <c r="H38"/>
  <c r="K38"/>
  <c r="N38"/>
  <c r="Q38"/>
  <c r="T38"/>
  <c r="W38"/>
  <c r="Z38"/>
  <c r="AC38"/>
  <c r="AF38"/>
  <c r="AG38"/>
  <c r="AH38"/>
  <c r="AL38"/>
  <c r="AO38"/>
  <c r="AR38"/>
  <c r="AS38"/>
  <c r="AT38"/>
  <c r="AX38"/>
  <c r="BA38"/>
  <c r="BB38"/>
  <c r="BC38"/>
  <c r="BJ38"/>
  <c r="BM38"/>
  <c r="BP38"/>
  <c r="BS38"/>
  <c r="BV38"/>
  <c r="BY38"/>
  <c r="CB38"/>
  <c r="CE38"/>
  <c r="CF38"/>
  <c r="CG38"/>
  <c r="CK38"/>
  <c r="CN38"/>
  <c r="CQ38"/>
  <c r="CT38"/>
  <c r="CW38"/>
  <c r="CZ38"/>
  <c r="BX25"/>
  <c r="AW25"/>
  <c r="AF5" i="38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D25" i="39"/>
  <c r="CZ50"/>
  <c r="CW50"/>
  <c r="CT50"/>
  <c r="CN50"/>
  <c r="CK50"/>
  <c r="CG50"/>
  <c r="CF50"/>
  <c r="CE50"/>
  <c r="CB50"/>
  <c r="BY50"/>
  <c r="BV50"/>
  <c r="BS50"/>
  <c r="BP50"/>
  <c r="BM50"/>
  <c r="BJ50"/>
  <c r="BC50"/>
  <c r="BB50"/>
  <c r="BA50"/>
  <c r="AX50"/>
  <c r="AT50"/>
  <c r="AS50"/>
  <c r="AR50"/>
  <c r="AO50"/>
  <c r="AL50"/>
  <c r="AH50"/>
  <c r="AG50"/>
  <c r="AF50"/>
  <c r="AC50"/>
  <c r="Z50"/>
  <c r="W50"/>
  <c r="T50"/>
  <c r="Q50"/>
  <c r="N50"/>
  <c r="K50"/>
  <c r="H50"/>
  <c r="E50"/>
  <c r="CY46"/>
  <c r="CX46"/>
  <c r="CV46"/>
  <c r="CU46"/>
  <c r="CS46"/>
  <c r="CR46"/>
  <c r="CP46"/>
  <c r="CO46"/>
  <c r="CM46"/>
  <c r="CL46"/>
  <c r="CJ46"/>
  <c r="CI46"/>
  <c r="CD46"/>
  <c r="CC46"/>
  <c r="CA46"/>
  <c r="BZ46"/>
  <c r="BX46"/>
  <c r="BW46"/>
  <c r="BU46"/>
  <c r="BT46"/>
  <c r="BQ46"/>
  <c r="BO46"/>
  <c r="BN46"/>
  <c r="BL46"/>
  <c r="BK46"/>
  <c r="BI46"/>
  <c r="BH46"/>
  <c r="AZ46"/>
  <c r="AY46"/>
  <c r="AW46"/>
  <c r="AV46"/>
  <c r="AQ46"/>
  <c r="AP46"/>
  <c r="AN46"/>
  <c r="AM46"/>
  <c r="AK46"/>
  <c r="AJ46"/>
  <c r="AE46"/>
  <c r="AD46"/>
  <c r="AB46"/>
  <c r="AA46"/>
  <c r="Y46"/>
  <c r="X46"/>
  <c r="V46"/>
  <c r="U46"/>
  <c r="S46"/>
  <c r="R46"/>
  <c r="P46"/>
  <c r="O46"/>
  <c r="M46"/>
  <c r="L46"/>
  <c r="J46"/>
  <c r="I46"/>
  <c r="G46"/>
  <c r="F46"/>
  <c r="D46"/>
  <c r="C46"/>
  <c r="CZ45"/>
  <c r="CW45"/>
  <c r="CT45"/>
  <c r="CQ45"/>
  <c r="CN45"/>
  <c r="CK45"/>
  <c r="CG45"/>
  <c r="CF45"/>
  <c r="CE45"/>
  <c r="CB45"/>
  <c r="BY45"/>
  <c r="BV45"/>
  <c r="BS45"/>
  <c r="BP45"/>
  <c r="BM45"/>
  <c r="BJ45"/>
  <c r="BC45"/>
  <c r="BB45"/>
  <c r="BA45"/>
  <c r="AX45"/>
  <c r="AT45"/>
  <c r="AS45"/>
  <c r="AR45"/>
  <c r="AO45"/>
  <c r="AL45"/>
  <c r="AH45"/>
  <c r="AG45"/>
  <c r="AF45"/>
  <c r="AC45"/>
  <c r="Z45"/>
  <c r="W45"/>
  <c r="T45"/>
  <c r="Q45"/>
  <c r="N45"/>
  <c r="K45"/>
  <c r="H45"/>
  <c r="E45"/>
  <c r="CZ44"/>
  <c r="CW44"/>
  <c r="CT44"/>
  <c r="CQ44"/>
  <c r="CN44"/>
  <c r="CK44"/>
  <c r="CG44"/>
  <c r="CF44"/>
  <c r="CE44"/>
  <c r="CB44"/>
  <c r="BY44"/>
  <c r="BV44"/>
  <c r="BS44"/>
  <c r="BP44"/>
  <c r="BM44"/>
  <c r="BJ44"/>
  <c r="BC44"/>
  <c r="BB44"/>
  <c r="BA44"/>
  <c r="AX44"/>
  <c r="AT44"/>
  <c r="AS44"/>
  <c r="AR44"/>
  <c r="AO44"/>
  <c r="AL44"/>
  <c r="AH44"/>
  <c r="AG44"/>
  <c r="AF44"/>
  <c r="AC44"/>
  <c r="Z44"/>
  <c r="W44"/>
  <c r="T44"/>
  <c r="Q44"/>
  <c r="N44"/>
  <c r="K44"/>
  <c r="H44"/>
  <c r="E44"/>
  <c r="CY43"/>
  <c r="CX43"/>
  <c r="CV43"/>
  <c r="CU43"/>
  <c r="CS43"/>
  <c r="CR43"/>
  <c r="CP43"/>
  <c r="CO43"/>
  <c r="CM43"/>
  <c r="CL43"/>
  <c r="CJ43"/>
  <c r="CI43"/>
  <c r="CD43"/>
  <c r="CC43"/>
  <c r="CA43"/>
  <c r="BZ43"/>
  <c r="BX43"/>
  <c r="BW43"/>
  <c r="BU43"/>
  <c r="BT43"/>
  <c r="BR43"/>
  <c r="BQ43"/>
  <c r="BO43"/>
  <c r="BN43"/>
  <c r="BL43"/>
  <c r="BK43"/>
  <c r="BI43"/>
  <c r="BH43"/>
  <c r="AZ43"/>
  <c r="AY43"/>
  <c r="AW43"/>
  <c r="AV43"/>
  <c r="AQ43"/>
  <c r="AP43"/>
  <c r="AN43"/>
  <c r="AM43"/>
  <c r="AK43"/>
  <c r="AJ43"/>
  <c r="AE43"/>
  <c r="AD43"/>
  <c r="AB43"/>
  <c r="AA43"/>
  <c r="Y43"/>
  <c r="X43"/>
  <c r="V43"/>
  <c r="U43"/>
  <c r="S43"/>
  <c r="R43"/>
  <c r="P43"/>
  <c r="O43"/>
  <c r="M43"/>
  <c r="L43"/>
  <c r="J43"/>
  <c r="I43"/>
  <c r="G43"/>
  <c r="F43"/>
  <c r="D43"/>
  <c r="C43"/>
  <c r="CZ42"/>
  <c r="CW42"/>
  <c r="CT42"/>
  <c r="CQ42"/>
  <c r="CN42"/>
  <c r="CK42"/>
  <c r="CG42"/>
  <c r="CF42"/>
  <c r="CE42"/>
  <c r="CB42"/>
  <c r="BY42"/>
  <c r="BV42"/>
  <c r="BS42"/>
  <c r="BP42"/>
  <c r="BM42"/>
  <c r="BJ42"/>
  <c r="BC42"/>
  <c r="BB42"/>
  <c r="BA42"/>
  <c r="AX42"/>
  <c r="AT42"/>
  <c r="AS42"/>
  <c r="AR42"/>
  <c r="AO42"/>
  <c r="AL42"/>
  <c r="AH42"/>
  <c r="AG42"/>
  <c r="AF42"/>
  <c r="AC42"/>
  <c r="Z42"/>
  <c r="W42"/>
  <c r="T42"/>
  <c r="Q42"/>
  <c r="N42"/>
  <c r="K42"/>
  <c r="H42"/>
  <c r="E42"/>
  <c r="CZ41"/>
  <c r="CW41"/>
  <c r="CT41"/>
  <c r="CQ41"/>
  <c r="CN41"/>
  <c r="CK41"/>
  <c r="CG41"/>
  <c r="CF41"/>
  <c r="CE41"/>
  <c r="CB41"/>
  <c r="BY41"/>
  <c r="BV41"/>
  <c r="BS41"/>
  <c r="BP41"/>
  <c r="BM41"/>
  <c r="BJ41"/>
  <c r="BC41"/>
  <c r="BB41"/>
  <c r="BA41"/>
  <c r="AX41"/>
  <c r="AT41"/>
  <c r="AS41"/>
  <c r="AR41"/>
  <c r="AO41"/>
  <c r="AL41"/>
  <c r="AH41"/>
  <c r="AG41"/>
  <c r="AF41"/>
  <c r="AC41"/>
  <c r="Z41"/>
  <c r="W41"/>
  <c r="T41"/>
  <c r="Q41"/>
  <c r="N41"/>
  <c r="K41"/>
  <c r="H41"/>
  <c r="E41"/>
  <c r="CZ40"/>
  <c r="CW40"/>
  <c r="CT40"/>
  <c r="CQ40"/>
  <c r="CN40"/>
  <c r="CK40"/>
  <c r="CG40"/>
  <c r="CF40"/>
  <c r="CE40"/>
  <c r="CB40"/>
  <c r="BY40"/>
  <c r="BV40"/>
  <c r="BS40"/>
  <c r="BP40"/>
  <c r="BM40"/>
  <c r="BJ40"/>
  <c r="BC40"/>
  <c r="BD40" s="1"/>
  <c r="BB40"/>
  <c r="BA40"/>
  <c r="AX40"/>
  <c r="AT40"/>
  <c r="AU40" s="1"/>
  <c r="AS40"/>
  <c r="AR40"/>
  <c r="AO40"/>
  <c r="AL40"/>
  <c r="AH40"/>
  <c r="AG40"/>
  <c r="AF40"/>
  <c r="AC40"/>
  <c r="Z40"/>
  <c r="W40"/>
  <c r="T40"/>
  <c r="Q40"/>
  <c r="N40"/>
  <c r="K40"/>
  <c r="H40"/>
  <c r="E40"/>
  <c r="CZ39"/>
  <c r="CW39"/>
  <c r="CT39"/>
  <c r="CQ39"/>
  <c r="CN39"/>
  <c r="CK39"/>
  <c r="CG39"/>
  <c r="CF39"/>
  <c r="CE39"/>
  <c r="CB39"/>
  <c r="BY39"/>
  <c r="BV39"/>
  <c r="BS39"/>
  <c r="BP39"/>
  <c r="BM39"/>
  <c r="BJ39"/>
  <c r="BC39"/>
  <c r="BB39"/>
  <c r="BA39"/>
  <c r="AX39"/>
  <c r="AT39"/>
  <c r="AS39"/>
  <c r="AR39"/>
  <c r="AO39"/>
  <c r="AL39"/>
  <c r="AH39"/>
  <c r="AG39"/>
  <c r="AF39"/>
  <c r="AC39"/>
  <c r="Z39"/>
  <c r="W39"/>
  <c r="T39"/>
  <c r="Q39"/>
  <c r="N39"/>
  <c r="K39"/>
  <c r="H39"/>
  <c r="E39"/>
  <c r="CZ37"/>
  <c r="CW37"/>
  <c r="CT37"/>
  <c r="CQ37"/>
  <c r="CN37"/>
  <c r="CK37"/>
  <c r="CG37"/>
  <c r="CF37"/>
  <c r="CE37"/>
  <c r="CB37"/>
  <c r="BY37"/>
  <c r="BV37"/>
  <c r="BS37"/>
  <c r="BP37"/>
  <c r="BM37"/>
  <c r="BJ37"/>
  <c r="BC37"/>
  <c r="BB37"/>
  <c r="BA37"/>
  <c r="AX37"/>
  <c r="AT37"/>
  <c r="AS37"/>
  <c r="AR37"/>
  <c r="AO37"/>
  <c r="AL37"/>
  <c r="AH37"/>
  <c r="AG37"/>
  <c r="AF37"/>
  <c r="AC37"/>
  <c r="Z37"/>
  <c r="W37"/>
  <c r="T37"/>
  <c r="Q37"/>
  <c r="N37"/>
  <c r="K37"/>
  <c r="H37"/>
  <c r="E37"/>
  <c r="CZ36"/>
  <c r="CW36"/>
  <c r="CT36"/>
  <c r="CQ36"/>
  <c r="CN36"/>
  <c r="CK36"/>
  <c r="CG36"/>
  <c r="CF36"/>
  <c r="CE36"/>
  <c r="CB36"/>
  <c r="BY36"/>
  <c r="BV36"/>
  <c r="BS36"/>
  <c r="BP36"/>
  <c r="BM36"/>
  <c r="BJ36"/>
  <c r="BC36"/>
  <c r="BB36"/>
  <c r="BA36"/>
  <c r="AX36"/>
  <c r="AT36"/>
  <c r="AS36"/>
  <c r="AR36"/>
  <c r="AO36"/>
  <c r="AL36"/>
  <c r="AH36"/>
  <c r="AG36"/>
  <c r="AF36"/>
  <c r="AC36"/>
  <c r="Z36"/>
  <c r="W36"/>
  <c r="T36"/>
  <c r="Q36"/>
  <c r="N36"/>
  <c r="K36"/>
  <c r="H36"/>
  <c r="E36"/>
  <c r="CZ35"/>
  <c r="CW35"/>
  <c r="CT35"/>
  <c r="CQ35"/>
  <c r="CN35"/>
  <c r="CK35"/>
  <c r="CG35"/>
  <c r="CF35"/>
  <c r="CE35"/>
  <c r="CB35"/>
  <c r="BY35"/>
  <c r="BV35"/>
  <c r="BS35"/>
  <c r="BP35"/>
  <c r="BM35"/>
  <c r="BJ35"/>
  <c r="BC35"/>
  <c r="BB35"/>
  <c r="BA35"/>
  <c r="AX35"/>
  <c r="AT35"/>
  <c r="AS35"/>
  <c r="AR35"/>
  <c r="AO35"/>
  <c r="AL35"/>
  <c r="AH35"/>
  <c r="AG35"/>
  <c r="AF35"/>
  <c r="AC35"/>
  <c r="Z35"/>
  <c r="W35"/>
  <c r="T35"/>
  <c r="Q35"/>
  <c r="N35"/>
  <c r="K35"/>
  <c r="H35"/>
  <c r="E35"/>
  <c r="CZ34"/>
  <c r="CW34"/>
  <c r="CT34"/>
  <c r="CQ34"/>
  <c r="CN34"/>
  <c r="CK34"/>
  <c r="CG34"/>
  <c r="CF34"/>
  <c r="CE34"/>
  <c r="CB34"/>
  <c r="BY34"/>
  <c r="BV34"/>
  <c r="BS34"/>
  <c r="BP34"/>
  <c r="BM34"/>
  <c r="BJ34"/>
  <c r="BC34"/>
  <c r="BB34"/>
  <c r="BA34"/>
  <c r="AX34"/>
  <c r="AT34"/>
  <c r="AS34"/>
  <c r="AR34"/>
  <c r="AO34"/>
  <c r="AL34"/>
  <c r="AH34"/>
  <c r="AG34"/>
  <c r="AF34"/>
  <c r="AC34"/>
  <c r="Z34"/>
  <c r="W34"/>
  <c r="T34"/>
  <c r="Q34"/>
  <c r="N34"/>
  <c r="K34"/>
  <c r="H34"/>
  <c r="E34"/>
  <c r="CZ32"/>
  <c r="CW32"/>
  <c r="CT32"/>
  <c r="CQ32"/>
  <c r="CN32"/>
  <c r="CK32"/>
  <c r="CG32"/>
  <c r="CF32"/>
  <c r="CE32"/>
  <c r="CB32"/>
  <c r="BY32"/>
  <c r="BV32"/>
  <c r="BS32"/>
  <c r="BP32"/>
  <c r="BM32"/>
  <c r="BJ32"/>
  <c r="BC32"/>
  <c r="BB32"/>
  <c r="BA32"/>
  <c r="AX32"/>
  <c r="AT32"/>
  <c r="AS32"/>
  <c r="AR32"/>
  <c r="AO32"/>
  <c r="AL32"/>
  <c r="AH32"/>
  <c r="AG32"/>
  <c r="AF32"/>
  <c r="AC32"/>
  <c r="Z32"/>
  <c r="W32"/>
  <c r="T32"/>
  <c r="Q32"/>
  <c r="N32"/>
  <c r="K32"/>
  <c r="H32"/>
  <c r="E32"/>
  <c r="CZ31"/>
  <c r="CW31"/>
  <c r="CT31"/>
  <c r="CQ31"/>
  <c r="CN31"/>
  <c r="CK31"/>
  <c r="CG31"/>
  <c r="CF31"/>
  <c r="CE31"/>
  <c r="CB31"/>
  <c r="BY31"/>
  <c r="BV31"/>
  <c r="BS31"/>
  <c r="BP31"/>
  <c r="BM31"/>
  <c r="BJ31"/>
  <c r="BC31"/>
  <c r="BB31"/>
  <c r="BA31"/>
  <c r="AX31"/>
  <c r="AT31"/>
  <c r="AS31"/>
  <c r="AR31"/>
  <c r="AO31"/>
  <c r="AL31"/>
  <c r="AH31"/>
  <c r="AG31"/>
  <c r="AF31"/>
  <c r="AC31"/>
  <c r="Z31"/>
  <c r="W31"/>
  <c r="T31"/>
  <c r="Q31"/>
  <c r="N31"/>
  <c r="K31"/>
  <c r="H31"/>
  <c r="E31"/>
  <c r="CZ30"/>
  <c r="CW30"/>
  <c r="CT30"/>
  <c r="CQ30"/>
  <c r="CN30"/>
  <c r="CK30"/>
  <c r="CG30"/>
  <c r="CF30"/>
  <c r="CE30"/>
  <c r="CB30"/>
  <c r="BY30"/>
  <c r="BV30"/>
  <c r="BS30"/>
  <c r="BP30"/>
  <c r="BM30"/>
  <c r="BJ30"/>
  <c r="BC30"/>
  <c r="BB30"/>
  <c r="BA30"/>
  <c r="AX30"/>
  <c r="AT30"/>
  <c r="AS30"/>
  <c r="AR30"/>
  <c r="AO30"/>
  <c r="AL30"/>
  <c r="AH30"/>
  <c r="AG30"/>
  <c r="AF30"/>
  <c r="AC30"/>
  <c r="Z30"/>
  <c r="W30"/>
  <c r="T30"/>
  <c r="Q30"/>
  <c r="N30"/>
  <c r="K30"/>
  <c r="H30"/>
  <c r="E30"/>
  <c r="CZ29"/>
  <c r="CW29"/>
  <c r="CT29"/>
  <c r="CQ29"/>
  <c r="CN29"/>
  <c r="CK29"/>
  <c r="CG29"/>
  <c r="CF29"/>
  <c r="CE29"/>
  <c r="CB29"/>
  <c r="BY29"/>
  <c r="BV29"/>
  <c r="BS29"/>
  <c r="BP29"/>
  <c r="BM29"/>
  <c r="BJ29"/>
  <c r="BC29"/>
  <c r="BB29"/>
  <c r="BA29"/>
  <c r="AX29"/>
  <c r="AT29"/>
  <c r="AS29"/>
  <c r="AR29"/>
  <c r="AO29"/>
  <c r="AL29"/>
  <c r="AH29"/>
  <c r="AG29"/>
  <c r="AF29"/>
  <c r="AC29"/>
  <c r="Z29"/>
  <c r="W29"/>
  <c r="T29"/>
  <c r="Q29"/>
  <c r="N29"/>
  <c r="K29"/>
  <c r="H29"/>
  <c r="E29"/>
  <c r="CZ28"/>
  <c r="CW28"/>
  <c r="CT28"/>
  <c r="CQ28"/>
  <c r="CN28"/>
  <c r="CK28"/>
  <c r="CG28"/>
  <c r="CF28"/>
  <c r="CE28"/>
  <c r="CB28"/>
  <c r="BY28"/>
  <c r="BV28"/>
  <c r="BS28"/>
  <c r="BP28"/>
  <c r="BM28"/>
  <c r="BJ28"/>
  <c r="BC28"/>
  <c r="BB28"/>
  <c r="BA28"/>
  <c r="AX28"/>
  <c r="AT28"/>
  <c r="AS28"/>
  <c r="AR28"/>
  <c r="AO28"/>
  <c r="AL28"/>
  <c r="AH28"/>
  <c r="AG28"/>
  <c r="AF28"/>
  <c r="AC28"/>
  <c r="Z28"/>
  <c r="W28"/>
  <c r="T28"/>
  <c r="Q28"/>
  <c r="N28"/>
  <c r="K28"/>
  <c r="H28"/>
  <c r="E28"/>
  <c r="CZ27"/>
  <c r="CW27"/>
  <c r="CT27"/>
  <c r="CQ27"/>
  <c r="CN27"/>
  <c r="CK27"/>
  <c r="CG27"/>
  <c r="CF27"/>
  <c r="CE27"/>
  <c r="CB27"/>
  <c r="BY27"/>
  <c r="BV27"/>
  <c r="BS27"/>
  <c r="BP27"/>
  <c r="BM27"/>
  <c r="BJ27"/>
  <c r="BC27"/>
  <c r="BB27"/>
  <c r="BA27"/>
  <c r="AX27"/>
  <c r="AT27"/>
  <c r="AS27"/>
  <c r="AR27"/>
  <c r="AO27"/>
  <c r="AL27"/>
  <c r="AH27"/>
  <c r="AG27"/>
  <c r="AF27"/>
  <c r="AC27"/>
  <c r="Z27"/>
  <c r="W27"/>
  <c r="T27"/>
  <c r="Q27"/>
  <c r="N27"/>
  <c r="K27"/>
  <c r="H27"/>
  <c r="E27"/>
  <c r="CZ26"/>
  <c r="CW26"/>
  <c r="CT26"/>
  <c r="CQ26"/>
  <c r="CN26"/>
  <c r="CK26"/>
  <c r="CG26"/>
  <c r="CF26"/>
  <c r="CE26"/>
  <c r="CB26"/>
  <c r="BY26"/>
  <c r="BV26"/>
  <c r="BS26"/>
  <c r="BP26"/>
  <c r="BM26"/>
  <c r="BJ26"/>
  <c r="BC26"/>
  <c r="BB26"/>
  <c r="BA26"/>
  <c r="AX26"/>
  <c r="AT26"/>
  <c r="AS26"/>
  <c r="AR26"/>
  <c r="AO26"/>
  <c r="AL26"/>
  <c r="AH26"/>
  <c r="AG26"/>
  <c r="AF26"/>
  <c r="AC26"/>
  <c r="Z26"/>
  <c r="W26"/>
  <c r="T26"/>
  <c r="Q26"/>
  <c r="N26"/>
  <c r="K26"/>
  <c r="H26"/>
  <c r="E26"/>
  <c r="CY25"/>
  <c r="CX25"/>
  <c r="CV25"/>
  <c r="CU25"/>
  <c r="CS25"/>
  <c r="CR25"/>
  <c r="CP25"/>
  <c r="CO25"/>
  <c r="CM25"/>
  <c r="CL25"/>
  <c r="CJ25"/>
  <c r="CI25"/>
  <c r="CD25"/>
  <c r="CC25"/>
  <c r="CA25"/>
  <c r="BZ25"/>
  <c r="BW25"/>
  <c r="BU25"/>
  <c r="BT25"/>
  <c r="BR25"/>
  <c r="BQ25"/>
  <c r="BO25"/>
  <c r="BN25"/>
  <c r="BL25"/>
  <c r="BK25"/>
  <c r="BI25"/>
  <c r="BH25"/>
  <c r="AZ25"/>
  <c r="AY25"/>
  <c r="AV25"/>
  <c r="AQ25"/>
  <c r="AP25"/>
  <c r="AN25"/>
  <c r="AM25"/>
  <c r="AK25"/>
  <c r="AJ25"/>
  <c r="AE25"/>
  <c r="AD25"/>
  <c r="AB25"/>
  <c r="AA25"/>
  <c r="Y25"/>
  <c r="X25"/>
  <c r="V25"/>
  <c r="U25"/>
  <c r="S25"/>
  <c r="R25"/>
  <c r="P25"/>
  <c r="O25"/>
  <c r="M25"/>
  <c r="L25"/>
  <c r="J25"/>
  <c r="I25"/>
  <c r="G25"/>
  <c r="F25"/>
  <c r="C25"/>
  <c r="CZ24"/>
  <c r="CW24"/>
  <c r="CT24"/>
  <c r="CQ24"/>
  <c r="CN24"/>
  <c r="CK24"/>
  <c r="CG24"/>
  <c r="CF24"/>
  <c r="CE24"/>
  <c r="CB24"/>
  <c r="BY24"/>
  <c r="BV24"/>
  <c r="BS24"/>
  <c r="BP24"/>
  <c r="BM24"/>
  <c r="BJ24"/>
  <c r="BC24"/>
  <c r="BB24"/>
  <c r="AX24"/>
  <c r="AT24"/>
  <c r="AS24"/>
  <c r="AR24"/>
  <c r="AO24"/>
  <c r="AL24"/>
  <c r="AH24"/>
  <c r="AG24"/>
  <c r="AF24"/>
  <c r="AC24"/>
  <c r="Z24"/>
  <c r="W24"/>
  <c r="T24"/>
  <c r="Q24"/>
  <c r="N24"/>
  <c r="K24"/>
  <c r="H24"/>
  <c r="E24"/>
  <c r="CZ23"/>
  <c r="CW23"/>
  <c r="CT23"/>
  <c r="CQ23"/>
  <c r="CN23"/>
  <c r="CK23"/>
  <c r="CG23"/>
  <c r="CF23"/>
  <c r="CE23"/>
  <c r="CB23"/>
  <c r="BY23"/>
  <c r="BV23"/>
  <c r="BS23"/>
  <c r="BP23"/>
  <c r="BM23"/>
  <c r="BJ23"/>
  <c r="BC23"/>
  <c r="BB23"/>
  <c r="AX23"/>
  <c r="AT23"/>
  <c r="AS23"/>
  <c r="AR23"/>
  <c r="AO23"/>
  <c r="AL23"/>
  <c r="AH23"/>
  <c r="AG23"/>
  <c r="AF23"/>
  <c r="AC23"/>
  <c r="Z23"/>
  <c r="W23"/>
  <c r="T23"/>
  <c r="Q23"/>
  <c r="N23"/>
  <c r="K23"/>
  <c r="H23"/>
  <c r="E23"/>
  <c r="CZ22"/>
  <c r="CW22"/>
  <c r="CT22"/>
  <c r="CQ22"/>
  <c r="CN22"/>
  <c r="CK22"/>
  <c r="CG22"/>
  <c r="CF22"/>
  <c r="CE22"/>
  <c r="CB22"/>
  <c r="BY22"/>
  <c r="BV22"/>
  <c r="BS22"/>
  <c r="BP22"/>
  <c r="BM22"/>
  <c r="BJ22"/>
  <c r="BC22"/>
  <c r="BB22"/>
  <c r="AX22"/>
  <c r="AT22"/>
  <c r="AS22"/>
  <c r="AR22"/>
  <c r="AO22"/>
  <c r="AL22"/>
  <c r="AH22"/>
  <c r="AG22"/>
  <c r="AF22"/>
  <c r="AC22"/>
  <c r="Z22"/>
  <c r="W22"/>
  <c r="T22"/>
  <c r="Q22"/>
  <c r="N22"/>
  <c r="K22"/>
  <c r="H22"/>
  <c r="E22"/>
  <c r="CZ21"/>
  <c r="CW21"/>
  <c r="CT21"/>
  <c r="CQ21"/>
  <c r="CN21"/>
  <c r="CK21"/>
  <c r="CG21"/>
  <c r="CF21"/>
  <c r="CE21"/>
  <c r="CB21"/>
  <c r="BY21"/>
  <c r="BV21"/>
  <c r="BS21"/>
  <c r="BM21"/>
  <c r="BJ21"/>
  <c r="BC21"/>
  <c r="BB21"/>
  <c r="AX21"/>
  <c r="AT21"/>
  <c r="AS21"/>
  <c r="AR21"/>
  <c r="AO21"/>
  <c r="AL21"/>
  <c r="AH21"/>
  <c r="AG21"/>
  <c r="AF21"/>
  <c r="AC21"/>
  <c r="Z21"/>
  <c r="W21"/>
  <c r="T21"/>
  <c r="Q21"/>
  <c r="N21"/>
  <c r="K21"/>
  <c r="H21"/>
  <c r="E21"/>
  <c r="CZ20"/>
  <c r="CW20"/>
  <c r="CT20"/>
  <c r="CQ20"/>
  <c r="CN20"/>
  <c r="CK20"/>
  <c r="CG20"/>
  <c r="CF20"/>
  <c r="CE20"/>
  <c r="CB20"/>
  <c r="BY20"/>
  <c r="BV20"/>
  <c r="BS20"/>
  <c r="BP20"/>
  <c r="BM20"/>
  <c r="BJ20"/>
  <c r="BC20"/>
  <c r="BB20"/>
  <c r="AX20"/>
  <c r="AT20"/>
  <c r="AS20"/>
  <c r="AR20"/>
  <c r="AO20"/>
  <c r="AL20"/>
  <c r="AH20"/>
  <c r="AG20"/>
  <c r="AF20"/>
  <c r="AC20"/>
  <c r="Z20"/>
  <c r="W20"/>
  <c r="T20"/>
  <c r="Q20"/>
  <c r="N20"/>
  <c r="K20"/>
  <c r="H20"/>
  <c r="E20"/>
  <c r="CZ19"/>
  <c r="CW19"/>
  <c r="CT19"/>
  <c r="CQ19"/>
  <c r="CN19"/>
  <c r="CK19"/>
  <c r="CG19"/>
  <c r="CF19"/>
  <c r="CE19"/>
  <c r="CB19"/>
  <c r="BY19"/>
  <c r="BV19"/>
  <c r="BS19"/>
  <c r="BP19"/>
  <c r="BM19"/>
  <c r="BJ19"/>
  <c r="BC19"/>
  <c r="BB19"/>
  <c r="AX19"/>
  <c r="AT19"/>
  <c r="AS19"/>
  <c r="AR19"/>
  <c r="AO19"/>
  <c r="AL19"/>
  <c r="AH19"/>
  <c r="AG19"/>
  <c r="AF19"/>
  <c r="AC19"/>
  <c r="Z19"/>
  <c r="W19"/>
  <c r="T19"/>
  <c r="Q19"/>
  <c r="N19"/>
  <c r="K19"/>
  <c r="H19"/>
  <c r="E19"/>
  <c r="CZ18"/>
  <c r="CW18"/>
  <c r="CT18"/>
  <c r="CQ18"/>
  <c r="CN18"/>
  <c r="CK18"/>
  <c r="CG18"/>
  <c r="CF18"/>
  <c r="CE18"/>
  <c r="CB18"/>
  <c r="BY18"/>
  <c r="BV18"/>
  <c r="BS18"/>
  <c r="BP18"/>
  <c r="BM18"/>
  <c r="BJ18"/>
  <c r="BC18"/>
  <c r="BB18"/>
  <c r="AX18"/>
  <c r="AT18"/>
  <c r="AS18"/>
  <c r="AR18"/>
  <c r="AO18"/>
  <c r="AL18"/>
  <c r="AH18"/>
  <c r="AG18"/>
  <c r="AF18"/>
  <c r="AC18"/>
  <c r="Z18"/>
  <c r="W18"/>
  <c r="T18"/>
  <c r="Q18"/>
  <c r="N18"/>
  <c r="K18"/>
  <c r="H18"/>
  <c r="E18"/>
  <c r="CZ17"/>
  <c r="CW17"/>
  <c r="CT17"/>
  <c r="CQ17"/>
  <c r="CN17"/>
  <c r="CK17"/>
  <c r="CG17"/>
  <c r="CF17"/>
  <c r="CE17"/>
  <c r="CB17"/>
  <c r="BY17"/>
  <c r="BV17"/>
  <c r="BS17"/>
  <c r="BP17"/>
  <c r="BM17"/>
  <c r="BJ17"/>
  <c r="BC17"/>
  <c r="BB17"/>
  <c r="AX17"/>
  <c r="AT17"/>
  <c r="AS17"/>
  <c r="AR17"/>
  <c r="AO17"/>
  <c r="AL17"/>
  <c r="AH17"/>
  <c r="AG17"/>
  <c r="AF17"/>
  <c r="AC17"/>
  <c r="Z17"/>
  <c r="W17"/>
  <c r="T17"/>
  <c r="Q17"/>
  <c r="N17"/>
  <c r="K17"/>
  <c r="H17"/>
  <c r="E17"/>
  <c r="CZ16"/>
  <c r="CW16"/>
  <c r="CT16"/>
  <c r="CQ16"/>
  <c r="CN16"/>
  <c r="CK16"/>
  <c r="CG16"/>
  <c r="CF16"/>
  <c r="CE16"/>
  <c r="CB16"/>
  <c r="BY16"/>
  <c r="BV16"/>
  <c r="BS16"/>
  <c r="BP16"/>
  <c r="BM16"/>
  <c r="BJ16"/>
  <c r="BC16"/>
  <c r="BB16"/>
  <c r="AX16"/>
  <c r="AT16"/>
  <c r="AS16"/>
  <c r="AR16"/>
  <c r="AO16"/>
  <c r="AL16"/>
  <c r="AH16"/>
  <c r="AG16"/>
  <c r="AF16"/>
  <c r="AC16"/>
  <c r="Z16"/>
  <c r="W16"/>
  <c r="T16"/>
  <c r="Q16"/>
  <c r="N16"/>
  <c r="K16"/>
  <c r="H16"/>
  <c r="E16"/>
  <c r="CZ15"/>
  <c r="CW15"/>
  <c r="CT15"/>
  <c r="CQ15"/>
  <c r="CN15"/>
  <c r="CK15"/>
  <c r="CG15"/>
  <c r="CF15"/>
  <c r="CE15"/>
  <c r="CB15"/>
  <c r="BY15"/>
  <c r="BV15"/>
  <c r="BS15"/>
  <c r="BP15"/>
  <c r="BM15"/>
  <c r="BJ15"/>
  <c r="BC15"/>
  <c r="BB15"/>
  <c r="AX15"/>
  <c r="AT15"/>
  <c r="AS15"/>
  <c r="AR15"/>
  <c r="AO15"/>
  <c r="AL15"/>
  <c r="AH15"/>
  <c r="AG15"/>
  <c r="AF15"/>
  <c r="AC15"/>
  <c r="Z15"/>
  <c r="W15"/>
  <c r="T15"/>
  <c r="Q15"/>
  <c r="N15"/>
  <c r="K15"/>
  <c r="H15"/>
  <c r="E15"/>
  <c r="CZ14"/>
  <c r="CW14"/>
  <c r="CT14"/>
  <c r="CQ14"/>
  <c r="CN14"/>
  <c r="CK14"/>
  <c r="CG14"/>
  <c r="CF14"/>
  <c r="CE14"/>
  <c r="CB14"/>
  <c r="BY14"/>
  <c r="BV14"/>
  <c r="BS14"/>
  <c r="BP14"/>
  <c r="BM14"/>
  <c r="BJ14"/>
  <c r="BC14"/>
  <c r="BB14"/>
  <c r="AX14"/>
  <c r="AT14"/>
  <c r="AS14"/>
  <c r="AR14"/>
  <c r="AO14"/>
  <c r="AL14"/>
  <c r="AH14"/>
  <c r="AG14"/>
  <c r="AF14"/>
  <c r="AC14"/>
  <c r="Z14"/>
  <c r="W14"/>
  <c r="T14"/>
  <c r="Q14"/>
  <c r="N14"/>
  <c r="K14"/>
  <c r="H14"/>
  <c r="E14"/>
  <c r="CZ33"/>
  <c r="CW33"/>
  <c r="CT33"/>
  <c r="CQ33"/>
  <c r="CN33"/>
  <c r="CK33"/>
  <c r="CG33"/>
  <c r="CF33"/>
  <c r="CE33"/>
  <c r="CB33"/>
  <c r="BY33"/>
  <c r="BV33"/>
  <c r="BS33"/>
  <c r="BP33"/>
  <c r="BM33"/>
  <c r="BJ33"/>
  <c r="BC33"/>
  <c r="BB33"/>
  <c r="AX33"/>
  <c r="AT33"/>
  <c r="AS33"/>
  <c r="AR33"/>
  <c r="AO33"/>
  <c r="AL33"/>
  <c r="AH33"/>
  <c r="AG33"/>
  <c r="AF33"/>
  <c r="AC33"/>
  <c r="Z33"/>
  <c r="W33"/>
  <c r="T33"/>
  <c r="Q33"/>
  <c r="N33"/>
  <c r="K33"/>
  <c r="H33"/>
  <c r="E33"/>
  <c r="CZ13"/>
  <c r="CW13"/>
  <c r="CT13"/>
  <c r="CQ13"/>
  <c r="CN13"/>
  <c r="CK13"/>
  <c r="CG13"/>
  <c r="CF13"/>
  <c r="CE13"/>
  <c r="CB13"/>
  <c r="BY13"/>
  <c r="BV13"/>
  <c r="BS13"/>
  <c r="BP13"/>
  <c r="BM13"/>
  <c r="BJ13"/>
  <c r="BC13"/>
  <c r="BB13"/>
  <c r="AX13"/>
  <c r="AT13"/>
  <c r="AS13"/>
  <c r="AR13"/>
  <c r="AO13"/>
  <c r="AL13"/>
  <c r="AH13"/>
  <c r="AG13"/>
  <c r="AF13"/>
  <c r="AC13"/>
  <c r="Z13"/>
  <c r="W13"/>
  <c r="T13"/>
  <c r="Q13"/>
  <c r="N13"/>
  <c r="K13"/>
  <c r="H13"/>
  <c r="E13"/>
  <c r="CZ12"/>
  <c r="CW12"/>
  <c r="CT12"/>
  <c r="CQ12"/>
  <c r="CN12"/>
  <c r="CK12"/>
  <c r="CG12"/>
  <c r="CF12"/>
  <c r="CE12"/>
  <c r="CB12"/>
  <c r="BY12"/>
  <c r="BV12"/>
  <c r="BS12"/>
  <c r="BP12"/>
  <c r="BM12"/>
  <c r="BJ12"/>
  <c r="BC12"/>
  <c r="BB12"/>
  <c r="AX12"/>
  <c r="AT12"/>
  <c r="AS12"/>
  <c r="AR12"/>
  <c r="AO12"/>
  <c r="AL12"/>
  <c r="AH12"/>
  <c r="AG12"/>
  <c r="AF12"/>
  <c r="AC12"/>
  <c r="Z12"/>
  <c r="W12"/>
  <c r="T12"/>
  <c r="Q12"/>
  <c r="N12"/>
  <c r="K12"/>
  <c r="H12"/>
  <c r="E12"/>
  <c r="CZ11"/>
  <c r="CW11"/>
  <c r="CT11"/>
  <c r="CQ11"/>
  <c r="CN11"/>
  <c r="CK11"/>
  <c r="CG11"/>
  <c r="CF11"/>
  <c r="CE11"/>
  <c r="CB11"/>
  <c r="BY11"/>
  <c r="BV11"/>
  <c r="BS11"/>
  <c r="BP11"/>
  <c r="BM11"/>
  <c r="BJ11"/>
  <c r="BC11"/>
  <c r="BB11"/>
  <c r="AX11"/>
  <c r="AT11"/>
  <c r="AS11"/>
  <c r="AR11"/>
  <c r="AO11"/>
  <c r="AL11"/>
  <c r="AH11"/>
  <c r="AG11"/>
  <c r="AF11"/>
  <c r="AC11"/>
  <c r="Z11"/>
  <c r="W11"/>
  <c r="T11"/>
  <c r="Q11"/>
  <c r="N11"/>
  <c r="K11"/>
  <c r="H11"/>
  <c r="E11"/>
  <c r="CZ10"/>
  <c r="CW10"/>
  <c r="CT10"/>
  <c r="CQ10"/>
  <c r="CN10"/>
  <c r="CK10"/>
  <c r="CG10"/>
  <c r="CF10"/>
  <c r="CE10"/>
  <c r="CB10"/>
  <c r="BY10"/>
  <c r="BV10"/>
  <c r="BS10"/>
  <c r="BP10"/>
  <c r="BM10"/>
  <c r="BJ10"/>
  <c r="BC10"/>
  <c r="BB10"/>
  <c r="AX10"/>
  <c r="AT10"/>
  <c r="AS10"/>
  <c r="AR10"/>
  <c r="AO10"/>
  <c r="AL10"/>
  <c r="AH10"/>
  <c r="AG10"/>
  <c r="AF10"/>
  <c r="AC10"/>
  <c r="Z10"/>
  <c r="W10"/>
  <c r="T10"/>
  <c r="Q10"/>
  <c r="N10"/>
  <c r="K10"/>
  <c r="H10"/>
  <c r="E10"/>
  <c r="CZ9"/>
  <c r="CW9"/>
  <c r="CT9"/>
  <c r="CQ9"/>
  <c r="CN9"/>
  <c r="CK9"/>
  <c r="CG9"/>
  <c r="CF9"/>
  <c r="CE9"/>
  <c r="CB9"/>
  <c r="BY9"/>
  <c r="BV9"/>
  <c r="BS9"/>
  <c r="BP9"/>
  <c r="BM9"/>
  <c r="BJ9"/>
  <c r="BC9"/>
  <c r="BB9"/>
  <c r="AX9"/>
  <c r="AT9"/>
  <c r="AS9"/>
  <c r="AR9"/>
  <c r="AO9"/>
  <c r="AL9"/>
  <c r="AH9"/>
  <c r="AG9"/>
  <c r="AF9"/>
  <c r="AC9"/>
  <c r="Z9"/>
  <c r="W9"/>
  <c r="T9"/>
  <c r="Q9"/>
  <c r="N9"/>
  <c r="K9"/>
  <c r="H9"/>
  <c r="E9"/>
  <c r="CZ8"/>
  <c r="CW8"/>
  <c r="CT8"/>
  <c r="CQ8"/>
  <c r="CN8"/>
  <c r="CK8"/>
  <c r="CG8"/>
  <c r="CF8"/>
  <c r="CE8"/>
  <c r="CB8"/>
  <c r="BY8"/>
  <c r="BV8"/>
  <c r="BS8"/>
  <c r="BP8"/>
  <c r="BM8"/>
  <c r="BJ8"/>
  <c r="BC8"/>
  <c r="BB8"/>
  <c r="AX8"/>
  <c r="AT8"/>
  <c r="AS8"/>
  <c r="AR8"/>
  <c r="AO8"/>
  <c r="AL8"/>
  <c r="AH8"/>
  <c r="AG8"/>
  <c r="AF8"/>
  <c r="AC8"/>
  <c r="Z8"/>
  <c r="W8"/>
  <c r="T8"/>
  <c r="Q8"/>
  <c r="N8"/>
  <c r="K8"/>
  <c r="H8"/>
  <c r="E8"/>
  <c r="CZ7"/>
  <c r="CW7"/>
  <c r="CT7"/>
  <c r="CQ7"/>
  <c r="CN7"/>
  <c r="CK7"/>
  <c r="CG7"/>
  <c r="CF7"/>
  <c r="CE7"/>
  <c r="CB7"/>
  <c r="BY7"/>
  <c r="BV7"/>
  <c r="BS7"/>
  <c r="BP7"/>
  <c r="BM7"/>
  <c r="BJ7"/>
  <c r="BC7"/>
  <c r="BB7"/>
  <c r="AX7"/>
  <c r="AT7"/>
  <c r="AS7"/>
  <c r="AR7"/>
  <c r="AO7"/>
  <c r="AL7"/>
  <c r="AH7"/>
  <c r="AG7"/>
  <c r="AF7"/>
  <c r="AC7"/>
  <c r="Z7"/>
  <c r="W7"/>
  <c r="T7"/>
  <c r="Q7"/>
  <c r="N7"/>
  <c r="K7"/>
  <c r="H7"/>
  <c r="E7"/>
  <c r="CZ6"/>
  <c r="CW6"/>
  <c r="CT6"/>
  <c r="CQ6"/>
  <c r="CN6"/>
  <c r="CK6"/>
  <c r="CG6"/>
  <c r="CF6"/>
  <c r="CE6"/>
  <c r="CB6"/>
  <c r="BY6"/>
  <c r="BV6"/>
  <c r="BS6"/>
  <c r="BP6"/>
  <c r="BM6"/>
  <c r="BJ6"/>
  <c r="BC6"/>
  <c r="BB6"/>
  <c r="AX6"/>
  <c r="AT6"/>
  <c r="AS6"/>
  <c r="AR6"/>
  <c r="AO6"/>
  <c r="AL6"/>
  <c r="AH6"/>
  <c r="AG6"/>
  <c r="AF6"/>
  <c r="AC6"/>
  <c r="Z6"/>
  <c r="W6"/>
  <c r="T6"/>
  <c r="Q6"/>
  <c r="N6"/>
  <c r="K6"/>
  <c r="H6"/>
  <c r="E6"/>
  <c r="CZ5"/>
  <c r="CW5"/>
  <c r="CT5"/>
  <c r="CQ5"/>
  <c r="CN5"/>
  <c r="CK5"/>
  <c r="CG5"/>
  <c r="CF5"/>
  <c r="CE5"/>
  <c r="CB5"/>
  <c r="BY5"/>
  <c r="BV5"/>
  <c r="BS5"/>
  <c r="BP5"/>
  <c r="BM5"/>
  <c r="BJ5"/>
  <c r="BC5"/>
  <c r="BB5"/>
  <c r="AX5"/>
  <c r="AT5"/>
  <c r="AS5"/>
  <c r="AR5"/>
  <c r="AO5"/>
  <c r="AL5"/>
  <c r="AH5"/>
  <c r="AG5"/>
  <c r="AF5"/>
  <c r="AC5"/>
  <c r="Z5"/>
  <c r="W5"/>
  <c r="T5"/>
  <c r="Q5"/>
  <c r="N5"/>
  <c r="K5"/>
  <c r="H5"/>
  <c r="E5"/>
  <c r="BT2"/>
  <c r="CC2" s="1"/>
  <c r="CY35" i="38"/>
  <c r="CX35"/>
  <c r="CV35"/>
  <c r="CU35"/>
  <c r="CS35"/>
  <c r="CR35"/>
  <c r="CP35"/>
  <c r="CO35"/>
  <c r="CM35"/>
  <c r="CL35"/>
  <c r="CJ35"/>
  <c r="CI35"/>
  <c r="CD35"/>
  <c r="CC35"/>
  <c r="CA35"/>
  <c r="BZ35"/>
  <c r="BX35"/>
  <c r="BW35"/>
  <c r="BU35"/>
  <c r="BT35"/>
  <c r="BR35"/>
  <c r="BQ35"/>
  <c r="BO35"/>
  <c r="BN35"/>
  <c r="BL35"/>
  <c r="BK35"/>
  <c r="BI35"/>
  <c r="BH35"/>
  <c r="AZ35"/>
  <c r="AY35"/>
  <c r="AW35"/>
  <c r="AV35"/>
  <c r="AQ35"/>
  <c r="AP35"/>
  <c r="AN35"/>
  <c r="AM35"/>
  <c r="AK35"/>
  <c r="AJ35"/>
  <c r="AE35"/>
  <c r="AD35"/>
  <c r="AB35"/>
  <c r="AA35"/>
  <c r="Y35"/>
  <c r="X35"/>
  <c r="V35"/>
  <c r="U35"/>
  <c r="S35"/>
  <c r="R35"/>
  <c r="P35"/>
  <c r="O35"/>
  <c r="M35"/>
  <c r="L35"/>
  <c r="J35"/>
  <c r="I35"/>
  <c r="G35"/>
  <c r="F35"/>
  <c r="D35"/>
  <c r="C35"/>
  <c r="CZ34"/>
  <c r="CW34"/>
  <c r="CT34"/>
  <c r="CQ34"/>
  <c r="CN34"/>
  <c r="CK34"/>
  <c r="CG34"/>
  <c r="CF34"/>
  <c r="CE34"/>
  <c r="CB34"/>
  <c r="BY34"/>
  <c r="BV34"/>
  <c r="BS34"/>
  <c r="BP34"/>
  <c r="BM34"/>
  <c r="BJ34"/>
  <c r="BC34"/>
  <c r="BB34"/>
  <c r="BA34"/>
  <c r="AX34"/>
  <c r="AT34"/>
  <c r="AS34"/>
  <c r="AR34"/>
  <c r="AO34"/>
  <c r="AL34"/>
  <c r="AH34"/>
  <c r="AG34"/>
  <c r="AC34"/>
  <c r="Z34"/>
  <c r="W34"/>
  <c r="T34"/>
  <c r="Q34"/>
  <c r="N34"/>
  <c r="K34"/>
  <c r="H34"/>
  <c r="E34"/>
  <c r="CZ33"/>
  <c r="CW33"/>
  <c r="CT33"/>
  <c r="CQ33"/>
  <c r="CN33"/>
  <c r="CK33"/>
  <c r="CG33"/>
  <c r="CF33"/>
  <c r="CE33"/>
  <c r="CB33"/>
  <c r="BY33"/>
  <c r="BV33"/>
  <c r="BS33"/>
  <c r="BP33"/>
  <c r="BM33"/>
  <c r="BJ33"/>
  <c r="BC33"/>
  <c r="BB33"/>
  <c r="BA33"/>
  <c r="AX33"/>
  <c r="AT33"/>
  <c r="AS33"/>
  <c r="AR33"/>
  <c r="AO33"/>
  <c r="AL33"/>
  <c r="AH33"/>
  <c r="AG33"/>
  <c r="AC33"/>
  <c r="Z33"/>
  <c r="W33"/>
  <c r="T33"/>
  <c r="Q33"/>
  <c r="N33"/>
  <c r="K33"/>
  <c r="H33"/>
  <c r="E33"/>
  <c r="CZ32"/>
  <c r="CW32"/>
  <c r="CT32"/>
  <c r="CQ32"/>
  <c r="CN32"/>
  <c r="CK32"/>
  <c r="CG32"/>
  <c r="CF32"/>
  <c r="CE32"/>
  <c r="CB32"/>
  <c r="BY32"/>
  <c r="BV32"/>
  <c r="BS32"/>
  <c r="BP32"/>
  <c r="BM32"/>
  <c r="BJ32"/>
  <c r="BC32"/>
  <c r="BB32"/>
  <c r="BA32"/>
  <c r="AX32"/>
  <c r="AT32"/>
  <c r="AS32"/>
  <c r="AR32"/>
  <c r="AO32"/>
  <c r="AL32"/>
  <c r="AH32"/>
  <c r="AG32"/>
  <c r="AC32"/>
  <c r="Z32"/>
  <c r="W32"/>
  <c r="T32"/>
  <c r="Q32"/>
  <c r="N32"/>
  <c r="K32"/>
  <c r="H32"/>
  <c r="E32"/>
  <c r="CZ31"/>
  <c r="CW31"/>
  <c r="CT31"/>
  <c r="CQ31"/>
  <c r="CN31"/>
  <c r="CK31"/>
  <c r="CG31"/>
  <c r="CF31"/>
  <c r="CE31"/>
  <c r="CB31"/>
  <c r="BY31"/>
  <c r="BV31"/>
  <c r="BS31"/>
  <c r="BP31"/>
  <c r="BM31"/>
  <c r="BJ31"/>
  <c r="BC31"/>
  <c r="BB31"/>
  <c r="BA31"/>
  <c r="AX31"/>
  <c r="AT31"/>
  <c r="AS31"/>
  <c r="AR31"/>
  <c r="AO31"/>
  <c r="AL31"/>
  <c r="AH31"/>
  <c r="AG31"/>
  <c r="AC31"/>
  <c r="Z31"/>
  <c r="W31"/>
  <c r="T31"/>
  <c r="Q31"/>
  <c r="N31"/>
  <c r="K31"/>
  <c r="H31"/>
  <c r="E31"/>
  <c r="CZ30"/>
  <c r="CW30"/>
  <c r="CT30"/>
  <c r="CQ30"/>
  <c r="CN30"/>
  <c r="CK30"/>
  <c r="CG30"/>
  <c r="CF30"/>
  <c r="CE30"/>
  <c r="CB30"/>
  <c r="BY30"/>
  <c r="BV30"/>
  <c r="BS30"/>
  <c r="BP30"/>
  <c r="BM30"/>
  <c r="BJ30"/>
  <c r="BC30"/>
  <c r="BB30"/>
  <c r="BA30"/>
  <c r="AX30"/>
  <c r="AT30"/>
  <c r="AS30"/>
  <c r="AR30"/>
  <c r="AO30"/>
  <c r="AL30"/>
  <c r="AH30"/>
  <c r="AG30"/>
  <c r="AC30"/>
  <c r="Z30"/>
  <c r="W30"/>
  <c r="T30"/>
  <c r="Q30"/>
  <c r="N30"/>
  <c r="K30"/>
  <c r="H30"/>
  <c r="E30"/>
  <c r="CZ29"/>
  <c r="CW29"/>
  <c r="CT29"/>
  <c r="CQ29"/>
  <c r="CN29"/>
  <c r="CK29"/>
  <c r="CG29"/>
  <c r="CF29"/>
  <c r="CE29"/>
  <c r="CB29"/>
  <c r="BY29"/>
  <c r="BV29"/>
  <c r="BS29"/>
  <c r="BP29"/>
  <c r="BM29"/>
  <c r="BJ29"/>
  <c r="BC29"/>
  <c r="BB29"/>
  <c r="BA29"/>
  <c r="AX29"/>
  <c r="AT29"/>
  <c r="AS29"/>
  <c r="AR29"/>
  <c r="AO29"/>
  <c r="AL29"/>
  <c r="AH29"/>
  <c r="AG29"/>
  <c r="AC29"/>
  <c r="Z29"/>
  <c r="W29"/>
  <c r="T29"/>
  <c r="Q29"/>
  <c r="N29"/>
  <c r="K29"/>
  <c r="H29"/>
  <c r="E29"/>
  <c r="CZ28"/>
  <c r="CW28"/>
  <c r="CT28"/>
  <c r="CQ28"/>
  <c r="CN28"/>
  <c r="CK28"/>
  <c r="CG28"/>
  <c r="CF28"/>
  <c r="CE28"/>
  <c r="CB28"/>
  <c r="BY28"/>
  <c r="BV28"/>
  <c r="BS28"/>
  <c r="BP28"/>
  <c r="BM28"/>
  <c r="BJ28"/>
  <c r="BC28"/>
  <c r="BB28"/>
  <c r="BA28"/>
  <c r="AX28"/>
  <c r="AT28"/>
  <c r="AS28"/>
  <c r="AR28"/>
  <c r="AO28"/>
  <c r="AL28"/>
  <c r="AH28"/>
  <c r="AG28"/>
  <c r="AC28"/>
  <c r="Z28"/>
  <c r="W28"/>
  <c r="T28"/>
  <c r="Q28"/>
  <c r="N28"/>
  <c r="K28"/>
  <c r="H28"/>
  <c r="E28"/>
  <c r="CZ27"/>
  <c r="CW27"/>
  <c r="CT27"/>
  <c r="CQ27"/>
  <c r="CN27"/>
  <c r="CK27"/>
  <c r="CG27"/>
  <c r="CF27"/>
  <c r="CE27"/>
  <c r="CB27"/>
  <c r="BY27"/>
  <c r="BV27"/>
  <c r="BS27"/>
  <c r="BP27"/>
  <c r="BM27"/>
  <c r="BJ27"/>
  <c r="BC27"/>
  <c r="BB27"/>
  <c r="BA27"/>
  <c r="AX27"/>
  <c r="AT27"/>
  <c r="AS27"/>
  <c r="AR27"/>
  <c r="AO27"/>
  <c r="AL27"/>
  <c r="AH27"/>
  <c r="AG27"/>
  <c r="AC27"/>
  <c r="Z27"/>
  <c r="W27"/>
  <c r="T27"/>
  <c r="Q27"/>
  <c r="N27"/>
  <c r="K27"/>
  <c r="H27"/>
  <c r="E27"/>
  <c r="CZ26"/>
  <c r="CW26"/>
  <c r="CT26"/>
  <c r="CQ26"/>
  <c r="CN26"/>
  <c r="CK26"/>
  <c r="CG26"/>
  <c r="CF26"/>
  <c r="CE26"/>
  <c r="CB26"/>
  <c r="BY26"/>
  <c r="BV26"/>
  <c r="BS26"/>
  <c r="BP26"/>
  <c r="BM26"/>
  <c r="BJ26"/>
  <c r="BC26"/>
  <c r="BB26"/>
  <c r="BA26"/>
  <c r="AX26"/>
  <c r="AT26"/>
  <c r="AS26"/>
  <c r="AR26"/>
  <c r="AO26"/>
  <c r="AL26"/>
  <c r="AH26"/>
  <c r="AG26"/>
  <c r="AC26"/>
  <c r="Z26"/>
  <c r="W26"/>
  <c r="T26"/>
  <c r="Q26"/>
  <c r="N26"/>
  <c r="K26"/>
  <c r="H26"/>
  <c r="E26"/>
  <c r="CZ25"/>
  <c r="CW25"/>
  <c r="CT25"/>
  <c r="CQ25"/>
  <c r="CN25"/>
  <c r="CK25"/>
  <c r="CG25"/>
  <c r="CF25"/>
  <c r="CE25"/>
  <c r="CB25"/>
  <c r="BY25"/>
  <c r="BV25"/>
  <c r="BS25"/>
  <c r="BP25"/>
  <c r="BM25"/>
  <c r="BJ25"/>
  <c r="BC25"/>
  <c r="BB25"/>
  <c r="BA25"/>
  <c r="AX25"/>
  <c r="AT25"/>
  <c r="AS25"/>
  <c r="AR25"/>
  <c r="AO25"/>
  <c r="AL25"/>
  <c r="AH25"/>
  <c r="AG25"/>
  <c r="AC25"/>
  <c r="Z25"/>
  <c r="W25"/>
  <c r="T25"/>
  <c r="Q25"/>
  <c r="N25"/>
  <c r="K25"/>
  <c r="H25"/>
  <c r="E25"/>
  <c r="CZ24"/>
  <c r="CW24"/>
  <c r="CT24"/>
  <c r="CQ24"/>
  <c r="CN24"/>
  <c r="CK24"/>
  <c r="CG24"/>
  <c r="CF24"/>
  <c r="CE24"/>
  <c r="CB24"/>
  <c r="BY24"/>
  <c r="BV24"/>
  <c r="BS24"/>
  <c r="BP24"/>
  <c r="BM24"/>
  <c r="BJ24"/>
  <c r="BC24"/>
  <c r="BB24"/>
  <c r="BA24"/>
  <c r="AX24"/>
  <c r="AT24"/>
  <c r="AS24"/>
  <c r="AR24"/>
  <c r="AO24"/>
  <c r="AL24"/>
  <c r="AH24"/>
  <c r="AG24"/>
  <c r="AC24"/>
  <c r="Z24"/>
  <c r="W24"/>
  <c r="T24"/>
  <c r="Q24"/>
  <c r="N24"/>
  <c r="K24"/>
  <c r="H24"/>
  <c r="E24"/>
  <c r="CZ23"/>
  <c r="CW23"/>
  <c r="CT23"/>
  <c r="CQ23"/>
  <c r="CN23"/>
  <c r="CK23"/>
  <c r="CG23"/>
  <c r="CF23"/>
  <c r="CE23"/>
  <c r="CB23"/>
  <c r="BY23"/>
  <c r="BV23"/>
  <c r="BS23"/>
  <c r="BP23"/>
  <c r="BM23"/>
  <c r="BJ23"/>
  <c r="BC23"/>
  <c r="BB23"/>
  <c r="BA23"/>
  <c r="AX23"/>
  <c r="AT23"/>
  <c r="AS23"/>
  <c r="AR23"/>
  <c r="AO23"/>
  <c r="AL23"/>
  <c r="AH23"/>
  <c r="AG23"/>
  <c r="AC23"/>
  <c r="Z23"/>
  <c r="W23"/>
  <c r="T23"/>
  <c r="Q23"/>
  <c r="N23"/>
  <c r="K23"/>
  <c r="H23"/>
  <c r="E23"/>
  <c r="CZ22"/>
  <c r="CW22"/>
  <c r="CT22"/>
  <c r="CQ22"/>
  <c r="CN22"/>
  <c r="CK22"/>
  <c r="CG22"/>
  <c r="CF22"/>
  <c r="CE22"/>
  <c r="CB22"/>
  <c r="BY22"/>
  <c r="BV22"/>
  <c r="BS22"/>
  <c r="BP22"/>
  <c r="BM22"/>
  <c r="BJ22"/>
  <c r="BC22"/>
  <c r="BB22"/>
  <c r="BA22"/>
  <c r="AX22"/>
  <c r="AT22"/>
  <c r="AS22"/>
  <c r="AR22"/>
  <c r="AO22"/>
  <c r="AL22"/>
  <c r="AH22"/>
  <c r="AG22"/>
  <c r="AC22"/>
  <c r="Z22"/>
  <c r="W22"/>
  <c r="T22"/>
  <c r="Q22"/>
  <c r="N22"/>
  <c r="K22"/>
  <c r="H22"/>
  <c r="E22"/>
  <c r="CZ21"/>
  <c r="CW21"/>
  <c r="CT21"/>
  <c r="CQ21"/>
  <c r="CN21"/>
  <c r="CK21"/>
  <c r="CG21"/>
  <c r="CF21"/>
  <c r="CE21"/>
  <c r="CB21"/>
  <c r="BY21"/>
  <c r="BV21"/>
  <c r="BS21"/>
  <c r="BP21"/>
  <c r="BM21"/>
  <c r="BJ21"/>
  <c r="BC21"/>
  <c r="BB21"/>
  <c r="BA21"/>
  <c r="AX21"/>
  <c r="AT21"/>
  <c r="AS21"/>
  <c r="AR21"/>
  <c r="AO21"/>
  <c r="AL21"/>
  <c r="AH21"/>
  <c r="AG21"/>
  <c r="AC21"/>
  <c r="Z21"/>
  <c r="W21"/>
  <c r="T21"/>
  <c r="Q21"/>
  <c r="N21"/>
  <c r="K21"/>
  <c r="H21"/>
  <c r="E21"/>
  <c r="CZ20"/>
  <c r="CW20"/>
  <c r="CT20"/>
  <c r="CQ20"/>
  <c r="CN20"/>
  <c r="CK20"/>
  <c r="CG20"/>
  <c r="CF20"/>
  <c r="CE20"/>
  <c r="CB20"/>
  <c r="BY20"/>
  <c r="BV20"/>
  <c r="BS20"/>
  <c r="BP20"/>
  <c r="BM20"/>
  <c r="BJ20"/>
  <c r="BC20"/>
  <c r="BB20"/>
  <c r="BA20"/>
  <c r="AX20"/>
  <c r="AT20"/>
  <c r="AS20"/>
  <c r="AR20"/>
  <c r="AO20"/>
  <c r="AL20"/>
  <c r="AH20"/>
  <c r="AG20"/>
  <c r="AC20"/>
  <c r="Z20"/>
  <c r="W20"/>
  <c r="T20"/>
  <c r="Q20"/>
  <c r="N20"/>
  <c r="K20"/>
  <c r="H20"/>
  <c r="E20"/>
  <c r="CZ19"/>
  <c r="CW19"/>
  <c r="CT19"/>
  <c r="CQ19"/>
  <c r="CN19"/>
  <c r="CK19"/>
  <c r="CG19"/>
  <c r="CF19"/>
  <c r="CE19"/>
  <c r="CB19"/>
  <c r="BY19"/>
  <c r="BV19"/>
  <c r="BS19"/>
  <c r="BP19"/>
  <c r="BM19"/>
  <c r="BJ19"/>
  <c r="BC19"/>
  <c r="BB19"/>
  <c r="BA19"/>
  <c r="AX19"/>
  <c r="AT19"/>
  <c r="AS19"/>
  <c r="AR19"/>
  <c r="AO19"/>
  <c r="AL19"/>
  <c r="AH19"/>
  <c r="AG19"/>
  <c r="AC19"/>
  <c r="Z19"/>
  <c r="W19"/>
  <c r="T19"/>
  <c r="Q19"/>
  <c r="N19"/>
  <c r="K19"/>
  <c r="H19"/>
  <c r="E19"/>
  <c r="CZ18"/>
  <c r="CW18"/>
  <c r="CT18"/>
  <c r="CQ18"/>
  <c r="CN18"/>
  <c r="CK18"/>
  <c r="CG18"/>
  <c r="CF18"/>
  <c r="CE18"/>
  <c r="CB18"/>
  <c r="BY18"/>
  <c r="BV18"/>
  <c r="BS18"/>
  <c r="BP18"/>
  <c r="BM18"/>
  <c r="BJ18"/>
  <c r="BC18"/>
  <c r="BB18"/>
  <c r="BA18"/>
  <c r="AX18"/>
  <c r="AT18"/>
  <c r="AS18"/>
  <c r="AR18"/>
  <c r="AO18"/>
  <c r="AL18"/>
  <c r="AH18"/>
  <c r="AG18"/>
  <c r="AC18"/>
  <c r="Z18"/>
  <c r="W18"/>
  <c r="T18"/>
  <c r="Q18"/>
  <c r="N18"/>
  <c r="K18"/>
  <c r="H18"/>
  <c r="E18"/>
  <c r="CZ17"/>
  <c r="CW17"/>
  <c r="CT17"/>
  <c r="CQ17"/>
  <c r="CN17"/>
  <c r="CK17"/>
  <c r="CG17"/>
  <c r="CF17"/>
  <c r="CE17"/>
  <c r="CB17"/>
  <c r="BY17"/>
  <c r="BV17"/>
  <c r="BS17"/>
  <c r="BP17"/>
  <c r="BM17"/>
  <c r="BJ17"/>
  <c r="BC17"/>
  <c r="BB17"/>
  <c r="BA17"/>
  <c r="AX17"/>
  <c r="AT17"/>
  <c r="AS17"/>
  <c r="AR17"/>
  <c r="AO17"/>
  <c r="AL17"/>
  <c r="AH17"/>
  <c r="AG17"/>
  <c r="AC17"/>
  <c r="Z17"/>
  <c r="W17"/>
  <c r="T17"/>
  <c r="Q17"/>
  <c r="N17"/>
  <c r="K17"/>
  <c r="H17"/>
  <c r="E17"/>
  <c r="CZ16"/>
  <c r="CW16"/>
  <c r="CT16"/>
  <c r="CQ16"/>
  <c r="CN16"/>
  <c r="CK16"/>
  <c r="CG16"/>
  <c r="CF16"/>
  <c r="CE16"/>
  <c r="CB16"/>
  <c r="BY16"/>
  <c r="BV16"/>
  <c r="BS16"/>
  <c r="BP16"/>
  <c r="BM16"/>
  <c r="BJ16"/>
  <c r="BC16"/>
  <c r="BB16"/>
  <c r="BA16"/>
  <c r="AX16"/>
  <c r="AT16"/>
  <c r="AS16"/>
  <c r="AR16"/>
  <c r="AO16"/>
  <c r="AL16"/>
  <c r="AH16"/>
  <c r="AG16"/>
  <c r="AC16"/>
  <c r="Z16"/>
  <c r="W16"/>
  <c r="T16"/>
  <c r="Q16"/>
  <c r="N16"/>
  <c r="K16"/>
  <c r="H16"/>
  <c r="E16"/>
  <c r="CZ15"/>
  <c r="CW15"/>
  <c r="CT15"/>
  <c r="CQ15"/>
  <c r="CN15"/>
  <c r="CK15"/>
  <c r="CG15"/>
  <c r="CF15"/>
  <c r="CE15"/>
  <c r="CB15"/>
  <c r="BY15"/>
  <c r="BV15"/>
  <c r="BS15"/>
  <c r="BP15"/>
  <c r="BM15"/>
  <c r="BJ15"/>
  <c r="BC15"/>
  <c r="BB15"/>
  <c r="BA15"/>
  <c r="AX15"/>
  <c r="AT15"/>
  <c r="AS15"/>
  <c r="AR15"/>
  <c r="AO15"/>
  <c r="AL15"/>
  <c r="AH15"/>
  <c r="AG15"/>
  <c r="AC15"/>
  <c r="Z15"/>
  <c r="W15"/>
  <c r="T15"/>
  <c r="Q15"/>
  <c r="N15"/>
  <c r="K15"/>
  <c r="H15"/>
  <c r="E15"/>
  <c r="CZ14"/>
  <c r="CW14"/>
  <c r="CT14"/>
  <c r="CQ14"/>
  <c r="CN14"/>
  <c r="CK14"/>
  <c r="CG14"/>
  <c r="CF14"/>
  <c r="CE14"/>
  <c r="CB14"/>
  <c r="BY14"/>
  <c r="BV14"/>
  <c r="BS14"/>
  <c r="BP14"/>
  <c r="BM14"/>
  <c r="BJ14"/>
  <c r="BC14"/>
  <c r="BB14"/>
  <c r="BA14"/>
  <c r="AX14"/>
  <c r="AT14"/>
  <c r="AS14"/>
  <c r="AR14"/>
  <c r="AO14"/>
  <c r="AL14"/>
  <c r="AH14"/>
  <c r="AG14"/>
  <c r="AC14"/>
  <c r="Z14"/>
  <c r="W14"/>
  <c r="T14"/>
  <c r="Q14"/>
  <c r="N14"/>
  <c r="K14"/>
  <c r="H14"/>
  <c r="E14"/>
  <c r="CZ13"/>
  <c r="CW13"/>
  <c r="CT13"/>
  <c r="CQ13"/>
  <c r="CN13"/>
  <c r="CK13"/>
  <c r="CG13"/>
  <c r="CF13"/>
  <c r="CE13"/>
  <c r="CB13"/>
  <c r="BY13"/>
  <c r="BV13"/>
  <c r="BS13"/>
  <c r="BP13"/>
  <c r="BM13"/>
  <c r="BJ13"/>
  <c r="BC13"/>
  <c r="BB13"/>
  <c r="BA13"/>
  <c r="AX13"/>
  <c r="AT13"/>
  <c r="AS13"/>
  <c r="AR13"/>
  <c r="AO13"/>
  <c r="AL13"/>
  <c r="AH13"/>
  <c r="AG13"/>
  <c r="AC13"/>
  <c r="Z13"/>
  <c r="W13"/>
  <c r="T13"/>
  <c r="Q13"/>
  <c r="N13"/>
  <c r="K13"/>
  <c r="H13"/>
  <c r="E13"/>
  <c r="CZ12"/>
  <c r="CW12"/>
  <c r="CT12"/>
  <c r="CQ12"/>
  <c r="CN12"/>
  <c r="CK12"/>
  <c r="CG12"/>
  <c r="CF12"/>
  <c r="CE12"/>
  <c r="CB12"/>
  <c r="BY12"/>
  <c r="BV12"/>
  <c r="BS12"/>
  <c r="BP12"/>
  <c r="BM12"/>
  <c r="BJ12"/>
  <c r="BC12"/>
  <c r="BB12"/>
  <c r="BA12"/>
  <c r="AX12"/>
  <c r="AT12"/>
  <c r="AS12"/>
  <c r="AR12"/>
  <c r="AO12"/>
  <c r="AL12"/>
  <c r="AH12"/>
  <c r="AG12"/>
  <c r="AC12"/>
  <c r="Z12"/>
  <c r="W12"/>
  <c r="T12"/>
  <c r="Q12"/>
  <c r="N12"/>
  <c r="K12"/>
  <c r="H12"/>
  <c r="E12"/>
  <c r="CZ11"/>
  <c r="CW11"/>
  <c r="CT11"/>
  <c r="CQ11"/>
  <c r="CN11"/>
  <c r="CK11"/>
  <c r="CG11"/>
  <c r="CF11"/>
  <c r="CE11"/>
  <c r="CB11"/>
  <c r="BY11"/>
  <c r="BV11"/>
  <c r="BS11"/>
  <c r="BP11"/>
  <c r="BM11"/>
  <c r="BJ11"/>
  <c r="BC11"/>
  <c r="BB11"/>
  <c r="BA11"/>
  <c r="AX11"/>
  <c r="AT11"/>
  <c r="AS11"/>
  <c r="AR11"/>
  <c r="AO11"/>
  <c r="AL11"/>
  <c r="AH11"/>
  <c r="AG11"/>
  <c r="AC11"/>
  <c r="Z11"/>
  <c r="W11"/>
  <c r="T11"/>
  <c r="Q11"/>
  <c r="N11"/>
  <c r="K11"/>
  <c r="H11"/>
  <c r="E11"/>
  <c r="CZ10"/>
  <c r="CW10"/>
  <c r="CT10"/>
  <c r="CQ10"/>
  <c r="CN10"/>
  <c r="CK10"/>
  <c r="CG10"/>
  <c r="CF10"/>
  <c r="CE10"/>
  <c r="CB10"/>
  <c r="BY10"/>
  <c r="BV10"/>
  <c r="BS10"/>
  <c r="BP10"/>
  <c r="BM10"/>
  <c r="BJ10"/>
  <c r="BC10"/>
  <c r="BB10"/>
  <c r="BA10"/>
  <c r="AX10"/>
  <c r="AT10"/>
  <c r="AS10"/>
  <c r="AR10"/>
  <c r="AO10"/>
  <c r="AL10"/>
  <c r="AH10"/>
  <c r="AG10"/>
  <c r="AC10"/>
  <c r="Z10"/>
  <c r="W10"/>
  <c r="T10"/>
  <c r="Q10"/>
  <c r="N10"/>
  <c r="K10"/>
  <c r="H10"/>
  <c r="E10"/>
  <c r="CZ9"/>
  <c r="CW9"/>
  <c r="CT9"/>
  <c r="CQ9"/>
  <c r="CN9"/>
  <c r="CK9"/>
  <c r="CG9"/>
  <c r="CF9"/>
  <c r="CE9"/>
  <c r="CB9"/>
  <c r="BY9"/>
  <c r="BV9"/>
  <c r="BS9"/>
  <c r="BP9"/>
  <c r="BM9"/>
  <c r="BJ9"/>
  <c r="BC9"/>
  <c r="BB9"/>
  <c r="BA9"/>
  <c r="AX9"/>
  <c r="AT9"/>
  <c r="AS9"/>
  <c r="AR9"/>
  <c r="AO9"/>
  <c r="AL9"/>
  <c r="AH9"/>
  <c r="AG9"/>
  <c r="AC9"/>
  <c r="Z9"/>
  <c r="W9"/>
  <c r="T9"/>
  <c r="Q9"/>
  <c r="N9"/>
  <c r="K9"/>
  <c r="H9"/>
  <c r="E9"/>
  <c r="CZ8"/>
  <c r="CW8"/>
  <c r="CT8"/>
  <c r="CQ8"/>
  <c r="CN8"/>
  <c r="CK8"/>
  <c r="CG8"/>
  <c r="CF8"/>
  <c r="CE8"/>
  <c r="CB8"/>
  <c r="BY8"/>
  <c r="BV8"/>
  <c r="BS8"/>
  <c r="BP8"/>
  <c r="BM8"/>
  <c r="BJ8"/>
  <c r="BC8"/>
  <c r="BB8"/>
  <c r="BA8"/>
  <c r="AX8"/>
  <c r="AT8"/>
  <c r="AS8"/>
  <c r="AR8"/>
  <c r="AO8"/>
  <c r="AL8"/>
  <c r="AH8"/>
  <c r="AG8"/>
  <c r="AC8"/>
  <c r="Z8"/>
  <c r="W8"/>
  <c r="T8"/>
  <c r="Q8"/>
  <c r="N8"/>
  <c r="K8"/>
  <c r="H8"/>
  <c r="E8"/>
  <c r="CZ7"/>
  <c r="CW7"/>
  <c r="CT7"/>
  <c r="CQ7"/>
  <c r="CN7"/>
  <c r="CK7"/>
  <c r="CG7"/>
  <c r="CF7"/>
  <c r="CE7"/>
  <c r="CB7"/>
  <c r="BY7"/>
  <c r="BV7"/>
  <c r="BS7"/>
  <c r="BP7"/>
  <c r="BM7"/>
  <c r="BJ7"/>
  <c r="BC7"/>
  <c r="BB7"/>
  <c r="BA7"/>
  <c r="AX7"/>
  <c r="AT7"/>
  <c r="AS7"/>
  <c r="AR7"/>
  <c r="AO7"/>
  <c r="AL7"/>
  <c r="AH7"/>
  <c r="AG7"/>
  <c r="AC7"/>
  <c r="Z7"/>
  <c r="W7"/>
  <c r="T7"/>
  <c r="Q7"/>
  <c r="N7"/>
  <c r="K7"/>
  <c r="H7"/>
  <c r="E7"/>
  <c r="CZ6"/>
  <c r="CW6"/>
  <c r="CT6"/>
  <c r="CQ6"/>
  <c r="CN6"/>
  <c r="CK6"/>
  <c r="CG6"/>
  <c r="CF6"/>
  <c r="CE6"/>
  <c r="CB6"/>
  <c r="BY6"/>
  <c r="BV6"/>
  <c r="BS6"/>
  <c r="BP6"/>
  <c r="BM6"/>
  <c r="BJ6"/>
  <c r="BC6"/>
  <c r="BB6"/>
  <c r="BA6"/>
  <c r="AX6"/>
  <c r="AT6"/>
  <c r="AS6"/>
  <c r="AR6"/>
  <c r="AO6"/>
  <c r="AL6"/>
  <c r="AH6"/>
  <c r="AG6"/>
  <c r="AC6"/>
  <c r="Z6"/>
  <c r="W6"/>
  <c r="T6"/>
  <c r="Q6"/>
  <c r="N6"/>
  <c r="K6"/>
  <c r="H6"/>
  <c r="E6"/>
  <c r="CZ5"/>
  <c r="CW5"/>
  <c r="CT5"/>
  <c r="CQ5"/>
  <c r="CN5"/>
  <c r="CK5"/>
  <c r="CG5"/>
  <c r="CF5"/>
  <c r="CE5"/>
  <c r="CB5"/>
  <c r="BY5"/>
  <c r="BV5"/>
  <c r="BS5"/>
  <c r="BP5"/>
  <c r="BM5"/>
  <c r="BJ5"/>
  <c r="BC5"/>
  <c r="BB5"/>
  <c r="BA5"/>
  <c r="AX5"/>
  <c r="AT5"/>
  <c r="AS5"/>
  <c r="AR5"/>
  <c r="AO5"/>
  <c r="AL5"/>
  <c r="AH5"/>
  <c r="AG5"/>
  <c r="AC5"/>
  <c r="Z5"/>
  <c r="W5"/>
  <c r="T5"/>
  <c r="Q5"/>
  <c r="N5"/>
  <c r="K5"/>
  <c r="H5"/>
  <c r="E5"/>
  <c r="BE12" i="39" l="1"/>
  <c r="DA12" s="1"/>
  <c r="BE40"/>
  <c r="CH44"/>
  <c r="CN46"/>
  <c r="CT46"/>
  <c r="AI50"/>
  <c r="BE50"/>
  <c r="DA50" s="1"/>
  <c r="H49"/>
  <c r="N49"/>
  <c r="T49"/>
  <c r="AO49"/>
  <c r="CB49"/>
  <c r="CK49"/>
  <c r="CQ49"/>
  <c r="BE10"/>
  <c r="AU10"/>
  <c r="AU19"/>
  <c r="CH24"/>
  <c r="BE34"/>
  <c r="DA34" s="1"/>
  <c r="CH7"/>
  <c r="CH9"/>
  <c r="AU12"/>
  <c r="CH29"/>
  <c r="AI37"/>
  <c r="CH39"/>
  <c r="CH42"/>
  <c r="BE45"/>
  <c r="DA45" s="1"/>
  <c r="BE17"/>
  <c r="DA17" s="1"/>
  <c r="BE19"/>
  <c r="DA19" s="1"/>
  <c r="CH14"/>
  <c r="CH16"/>
  <c r="BB25"/>
  <c r="CT25"/>
  <c r="CZ25"/>
  <c r="BE30"/>
  <c r="H43"/>
  <c r="N43"/>
  <c r="BP43"/>
  <c r="CQ43"/>
  <c r="AU45"/>
  <c r="BD45"/>
  <c r="T46"/>
  <c r="Z46"/>
  <c r="AF46"/>
  <c r="BP46"/>
  <c r="CH50"/>
  <c r="AU5" i="38"/>
  <c r="AU6"/>
  <c r="BD6"/>
  <c r="AU8"/>
  <c r="BD8"/>
  <c r="AU10"/>
  <c r="BD10"/>
  <c r="AU12"/>
  <c r="BD12"/>
  <c r="AU14"/>
  <c r="BD14"/>
  <c r="AU16"/>
  <c r="BD16"/>
  <c r="AU18"/>
  <c r="BD18"/>
  <c r="AU20"/>
  <c r="BD20"/>
  <c r="AU22"/>
  <c r="BD22"/>
  <c r="AU24"/>
  <c r="BD24"/>
  <c r="AU26"/>
  <c r="BD26"/>
  <c r="AU28"/>
  <c r="AU29"/>
  <c r="BD29"/>
  <c r="BE33"/>
  <c r="DA33" s="1"/>
  <c r="AS35"/>
  <c r="BB35"/>
  <c r="N35"/>
  <c r="AF35"/>
  <c r="AO35"/>
  <c r="AX35"/>
  <c r="CK35"/>
  <c r="CQ35"/>
  <c r="CW35"/>
  <c r="AI5"/>
  <c r="BE5"/>
  <c r="DA5" s="1"/>
  <c r="BE12"/>
  <c r="DA12" s="1"/>
  <c r="DC12" s="1"/>
  <c r="BE14"/>
  <c r="DA14" s="1"/>
  <c r="AI16"/>
  <c r="AI20"/>
  <c r="BE22"/>
  <c r="DA22" s="1"/>
  <c r="BE29"/>
  <c r="DA29" s="1"/>
  <c r="BE31"/>
  <c r="DA31" s="1"/>
  <c r="CH30"/>
  <c r="CH32"/>
  <c r="H35"/>
  <c r="BE6"/>
  <c r="DA6" s="1"/>
  <c r="BE8"/>
  <c r="DA8" s="1"/>
  <c r="BE10"/>
  <c r="DA10" s="1"/>
  <c r="BE18"/>
  <c r="BE24"/>
  <c r="DA24" s="1"/>
  <c r="DC24" s="1"/>
  <c r="BE28"/>
  <c r="DA28" s="1"/>
  <c r="CH6"/>
  <c r="BE7"/>
  <c r="DA7" s="1"/>
  <c r="CH8"/>
  <c r="BE9"/>
  <c r="DA9" s="1"/>
  <c r="CH10"/>
  <c r="BE11"/>
  <c r="DA11" s="1"/>
  <c r="CH12"/>
  <c r="BE13"/>
  <c r="DA13" s="1"/>
  <c r="CH14"/>
  <c r="BE15"/>
  <c r="CH16"/>
  <c r="BE17"/>
  <c r="DA17" s="1"/>
  <c r="CH18"/>
  <c r="BE19"/>
  <c r="DA19" s="1"/>
  <c r="CH20"/>
  <c r="BE21"/>
  <c r="DA21" s="1"/>
  <c r="CH22"/>
  <c r="BE23"/>
  <c r="DA23" s="1"/>
  <c r="CH24"/>
  <c r="BE25"/>
  <c r="DA25" s="1"/>
  <c r="CH26"/>
  <c r="BE27"/>
  <c r="DA27" s="1"/>
  <c r="CH28"/>
  <c r="AU33"/>
  <c r="BD33"/>
  <c r="AI34"/>
  <c r="BE34"/>
  <c r="DA34" s="1"/>
  <c r="AG35"/>
  <c r="CF35"/>
  <c r="BE30"/>
  <c r="DA30" s="1"/>
  <c r="BE16"/>
  <c r="DA16" s="1"/>
  <c r="BE20"/>
  <c r="DA20" s="1"/>
  <c r="BE26"/>
  <c r="DA26" s="1"/>
  <c r="AU31"/>
  <c r="BD31"/>
  <c r="BE32"/>
  <c r="DA32" s="1"/>
  <c r="CH34"/>
  <c r="K35"/>
  <c r="Q35"/>
  <c r="W35"/>
  <c r="AC35"/>
  <c r="AR35"/>
  <c r="BM35"/>
  <c r="BS35"/>
  <c r="BY35"/>
  <c r="CE35"/>
  <c r="CN35"/>
  <c r="BE23" i="39"/>
  <c r="DA23" s="1"/>
  <c r="BE26"/>
  <c r="DA26" s="1"/>
  <c r="BE15"/>
  <c r="DA15" s="1"/>
  <c r="CH32"/>
  <c r="BE35"/>
  <c r="DA35" s="1"/>
  <c r="BE33"/>
  <c r="DA33" s="1"/>
  <c r="BE29"/>
  <c r="DA29" s="1"/>
  <c r="BE6"/>
  <c r="DA6" s="1"/>
  <c r="BE8"/>
  <c r="DA8" s="1"/>
  <c r="AU17"/>
  <c r="BE21"/>
  <c r="DA21" s="1"/>
  <c r="AU30"/>
  <c r="BD30"/>
  <c r="AU34"/>
  <c r="BD34"/>
  <c r="AI39"/>
  <c r="BE39"/>
  <c r="CB46"/>
  <c r="CK46"/>
  <c r="CQ46"/>
  <c r="CW46"/>
  <c r="K49"/>
  <c r="Q49"/>
  <c r="W49"/>
  <c r="AC49"/>
  <c r="AR49"/>
  <c r="BS49"/>
  <c r="BY49"/>
  <c r="BE14"/>
  <c r="DA14" s="1"/>
  <c r="BE24"/>
  <c r="DA24" s="1"/>
  <c r="BE31"/>
  <c r="DA31" s="1"/>
  <c r="BE41"/>
  <c r="BS46"/>
  <c r="BE13"/>
  <c r="DA13" s="1"/>
  <c r="BE28"/>
  <c r="DA28" s="1"/>
  <c r="CH5"/>
  <c r="AU8"/>
  <c r="BE11"/>
  <c r="DA11" s="1"/>
  <c r="CH13"/>
  <c r="AU15"/>
  <c r="BE18"/>
  <c r="DA18" s="1"/>
  <c r="CH20"/>
  <c r="CH22"/>
  <c r="BE27"/>
  <c r="DA27" s="1"/>
  <c r="CH28"/>
  <c r="AI34"/>
  <c r="CH34"/>
  <c r="BE36"/>
  <c r="DA36" s="1"/>
  <c r="CH37"/>
  <c r="BV43"/>
  <c r="AS46"/>
  <c r="BD38"/>
  <c r="CN49"/>
  <c r="BE7"/>
  <c r="DA7" s="1"/>
  <c r="BE5"/>
  <c r="DA5" s="1"/>
  <c r="DA10"/>
  <c r="BE20"/>
  <c r="DA20" s="1"/>
  <c r="BE22"/>
  <c r="DA22" s="1"/>
  <c r="AG25"/>
  <c r="BE37"/>
  <c r="DA39"/>
  <c r="BE44"/>
  <c r="DA44" s="1"/>
  <c r="AU6"/>
  <c r="BE9"/>
  <c r="DA9" s="1"/>
  <c r="CH11"/>
  <c r="AU33"/>
  <c r="BE16"/>
  <c r="DA16" s="1"/>
  <c r="CH18"/>
  <c r="AU21"/>
  <c r="AU23"/>
  <c r="AS25"/>
  <c r="BA25"/>
  <c r="BM25"/>
  <c r="BS25"/>
  <c r="CF25"/>
  <c r="AU26"/>
  <c r="BD26"/>
  <c r="AU29"/>
  <c r="BD29"/>
  <c r="DA30"/>
  <c r="BE32"/>
  <c r="AU35"/>
  <c r="BD35"/>
  <c r="AU39"/>
  <c r="BD39"/>
  <c r="DA40"/>
  <c r="AI42"/>
  <c r="BE42"/>
  <c r="DA42" s="1"/>
  <c r="AU44"/>
  <c r="BD44"/>
  <c r="E46"/>
  <c r="K46"/>
  <c r="Q46"/>
  <c r="AC46"/>
  <c r="AR46"/>
  <c r="BA46"/>
  <c r="BM46"/>
  <c r="BD50"/>
  <c r="CZ49"/>
  <c r="CW49"/>
  <c r="CT49"/>
  <c r="CH47"/>
  <c r="BP49"/>
  <c r="BM49"/>
  <c r="CF49"/>
  <c r="CH48"/>
  <c r="BD48"/>
  <c r="BA49"/>
  <c r="BB49"/>
  <c r="BD47"/>
  <c r="AU47"/>
  <c r="AL49"/>
  <c r="AS49"/>
  <c r="AU48"/>
  <c r="AF49"/>
  <c r="AI48"/>
  <c r="BE48"/>
  <c r="DA48" s="1"/>
  <c r="AG49"/>
  <c r="AI47"/>
  <c r="BE47"/>
  <c r="DA47" s="1"/>
  <c r="E49"/>
  <c r="CH38"/>
  <c r="BE38"/>
  <c r="DA38" s="1"/>
  <c r="AU38"/>
  <c r="AF43"/>
  <c r="Z43"/>
  <c r="T43"/>
  <c r="AI38"/>
  <c r="AU50"/>
  <c r="BV49"/>
  <c r="BJ49"/>
  <c r="CG49"/>
  <c r="AX49"/>
  <c r="BC49"/>
  <c r="Z49"/>
  <c r="BF47"/>
  <c r="DB47" s="1"/>
  <c r="CE49"/>
  <c r="BF48"/>
  <c r="DB48" s="1"/>
  <c r="AH49"/>
  <c r="AT49"/>
  <c r="CZ46"/>
  <c r="BV46"/>
  <c r="BF38"/>
  <c r="CB43"/>
  <c r="AS43"/>
  <c r="CW43"/>
  <c r="AR43"/>
  <c r="BA43"/>
  <c r="CN43"/>
  <c r="CT43"/>
  <c r="AG43"/>
  <c r="CF43"/>
  <c r="DA32"/>
  <c r="DA15" i="38"/>
  <c r="DA18"/>
  <c r="DA41" i="39"/>
  <c r="DA37"/>
  <c r="CH5" i="38"/>
  <c r="AI7"/>
  <c r="CH7"/>
  <c r="AI9"/>
  <c r="CH9"/>
  <c r="CH11"/>
  <c r="AI13"/>
  <c r="CH13"/>
  <c r="AI15"/>
  <c r="CH15"/>
  <c r="AI17"/>
  <c r="CH17"/>
  <c r="CH19"/>
  <c r="AI21"/>
  <c r="CH21"/>
  <c r="CH23"/>
  <c r="AI25"/>
  <c r="CH25"/>
  <c r="CH27"/>
  <c r="BD28"/>
  <c r="AU30"/>
  <c r="BD30"/>
  <c r="AU32"/>
  <c r="BD32"/>
  <c r="AU34"/>
  <c r="BD34"/>
  <c r="E35"/>
  <c r="T35"/>
  <c r="Z35"/>
  <c r="BA35"/>
  <c r="BP35"/>
  <c r="BV35"/>
  <c r="CB35"/>
  <c r="CT35"/>
  <c r="CZ35"/>
  <c r="AU5" i="39"/>
  <c r="CH6"/>
  <c r="AU7"/>
  <c r="CH8"/>
  <c r="AU9"/>
  <c r="CH10"/>
  <c r="AU11"/>
  <c r="CH12"/>
  <c r="AU13"/>
  <c r="CH33"/>
  <c r="AU14"/>
  <c r="CH15"/>
  <c r="AU16"/>
  <c r="CH17"/>
  <c r="AU18"/>
  <c r="CH19"/>
  <c r="AU20"/>
  <c r="CH21"/>
  <c r="AU22"/>
  <c r="CH23"/>
  <c r="AU24"/>
  <c r="Z25"/>
  <c r="AF25"/>
  <c r="CH26"/>
  <c r="AU27"/>
  <c r="BD27"/>
  <c r="CH30"/>
  <c r="AU31"/>
  <c r="BD31"/>
  <c r="AI35"/>
  <c r="CH35"/>
  <c r="AU36"/>
  <c r="BD36"/>
  <c r="AI40"/>
  <c r="CH40"/>
  <c r="AU41"/>
  <c r="BD41"/>
  <c r="K43"/>
  <c r="Q43"/>
  <c r="W43"/>
  <c r="AC43"/>
  <c r="AX43"/>
  <c r="BM43"/>
  <c r="BS43"/>
  <c r="BY43"/>
  <c r="CE43"/>
  <c r="CH45"/>
  <c r="N46"/>
  <c r="AX46"/>
  <c r="BB46"/>
  <c r="CE46"/>
  <c r="AI5"/>
  <c r="BD5"/>
  <c r="BD7"/>
  <c r="BD9"/>
  <c r="BD11"/>
  <c r="BD13"/>
  <c r="BD14"/>
  <c r="BD16"/>
  <c r="AI18"/>
  <c r="BD18"/>
  <c r="BD20"/>
  <c r="BD22"/>
  <c r="BD24"/>
  <c r="AI27"/>
  <c r="CH27"/>
  <c r="AU28"/>
  <c r="BD28"/>
  <c r="AI31"/>
  <c r="CH31"/>
  <c r="AU32"/>
  <c r="BD32"/>
  <c r="CH36"/>
  <c r="AU37"/>
  <c r="BD37"/>
  <c r="CH41"/>
  <c r="AU42"/>
  <c r="BD42"/>
  <c r="E43"/>
  <c r="AO43"/>
  <c r="BB43"/>
  <c r="CK43"/>
  <c r="CZ43"/>
  <c r="W46"/>
  <c r="AG46"/>
  <c r="AO46"/>
  <c r="BY46"/>
  <c r="BD5" i="38"/>
  <c r="AU7"/>
  <c r="BD7"/>
  <c r="AU9"/>
  <c r="BD9"/>
  <c r="AU11"/>
  <c r="BD11"/>
  <c r="AU13"/>
  <c r="BD13"/>
  <c r="AU15"/>
  <c r="BD15"/>
  <c r="AU17"/>
  <c r="BD17"/>
  <c r="AU19"/>
  <c r="BD19"/>
  <c r="AU21"/>
  <c r="BD21"/>
  <c r="AU23"/>
  <c r="BD23"/>
  <c r="AU25"/>
  <c r="BD25"/>
  <c r="AU27"/>
  <c r="BD27"/>
  <c r="AI29"/>
  <c r="CH29"/>
  <c r="AI31"/>
  <c r="CH31"/>
  <c r="AI33"/>
  <c r="CH33"/>
  <c r="AI6" i="39"/>
  <c r="BD6"/>
  <c r="BD8"/>
  <c r="AI10"/>
  <c r="BD10"/>
  <c r="BD12"/>
  <c r="AI33"/>
  <c r="BD33"/>
  <c r="BD15"/>
  <c r="AI17"/>
  <c r="BD17"/>
  <c r="BD19"/>
  <c r="AI21"/>
  <c r="BD21"/>
  <c r="BD23"/>
  <c r="CF46"/>
  <c r="CB25"/>
  <c r="BP25"/>
  <c r="CG35" i="38"/>
  <c r="BJ35"/>
  <c r="BC35"/>
  <c r="BF23"/>
  <c r="BF24"/>
  <c r="BF27"/>
  <c r="AO25" i="39"/>
  <c r="BF19" i="38"/>
  <c r="AT35"/>
  <c r="BF12" i="39"/>
  <c r="BF11" i="38"/>
  <c r="BF8"/>
  <c r="BF32"/>
  <c r="BF10"/>
  <c r="BF14"/>
  <c r="BF18"/>
  <c r="BF22"/>
  <c r="BF26"/>
  <c r="BF30"/>
  <c r="BF6"/>
  <c r="BF12"/>
  <c r="BF28"/>
  <c r="AL35"/>
  <c r="AC25" i="39"/>
  <c r="Q25"/>
  <c r="AI14" i="38"/>
  <c r="BF5" i="39"/>
  <c r="AI22" i="38"/>
  <c r="AI6"/>
  <c r="AI19"/>
  <c r="AI30"/>
  <c r="AI11"/>
  <c r="BF31"/>
  <c r="BF15"/>
  <c r="BF20"/>
  <c r="AI27"/>
  <c r="BF7"/>
  <c r="AI10"/>
  <c r="AI18"/>
  <c r="AI23"/>
  <c r="AI26"/>
  <c r="BF16"/>
  <c r="BF5"/>
  <c r="AI8"/>
  <c r="BF9"/>
  <c r="AI12"/>
  <c r="BF13"/>
  <c r="BF17"/>
  <c r="BF21"/>
  <c r="AI24"/>
  <c r="BF25"/>
  <c r="AI28"/>
  <c r="BF29"/>
  <c r="AI32"/>
  <c r="BF33"/>
  <c r="AH35"/>
  <c r="BF34"/>
  <c r="CG46" i="39"/>
  <c r="BJ46"/>
  <c r="BC46"/>
  <c r="AT46"/>
  <c r="AU46" s="1"/>
  <c r="AL46"/>
  <c r="AH46"/>
  <c r="AI46" s="1"/>
  <c r="H46"/>
  <c r="CG43"/>
  <c r="BJ43"/>
  <c r="BC43"/>
  <c r="BD43" s="1"/>
  <c r="AT43"/>
  <c r="BF44"/>
  <c r="BF45"/>
  <c r="BF29"/>
  <c r="BF36"/>
  <c r="BF41"/>
  <c r="BF28"/>
  <c r="BF30"/>
  <c r="BF32"/>
  <c r="AL43"/>
  <c r="AI45"/>
  <c r="BF34"/>
  <c r="BF39"/>
  <c r="AI41"/>
  <c r="AI30"/>
  <c r="AI36"/>
  <c r="AI44"/>
  <c r="BF50"/>
  <c r="DB50" s="1"/>
  <c r="BF37"/>
  <c r="DB37" s="1"/>
  <c r="BF42"/>
  <c r="DB42" s="1"/>
  <c r="AI32"/>
  <c r="BF35"/>
  <c r="DB35" s="1"/>
  <c r="BF40"/>
  <c r="DB40" s="1"/>
  <c r="CW25"/>
  <c r="CQ25"/>
  <c r="CN25"/>
  <c r="CK25"/>
  <c r="CE25"/>
  <c r="BY25"/>
  <c r="BV25"/>
  <c r="BJ25"/>
  <c r="CG25"/>
  <c r="BC25"/>
  <c r="BD25" s="1"/>
  <c r="AX25"/>
  <c r="BF8"/>
  <c r="BF7"/>
  <c r="BF9"/>
  <c r="BF11"/>
  <c r="BF26"/>
  <c r="AR25"/>
  <c r="BF13"/>
  <c r="BF14"/>
  <c r="BF16"/>
  <c r="BF20"/>
  <c r="BF22"/>
  <c r="BF24"/>
  <c r="BF15"/>
  <c r="BF19"/>
  <c r="BF23"/>
  <c r="AL25"/>
  <c r="AT25"/>
  <c r="AU25" s="1"/>
  <c r="AI7"/>
  <c r="W25"/>
  <c r="T25"/>
  <c r="N25"/>
  <c r="K25"/>
  <c r="H25"/>
  <c r="AI14"/>
  <c r="BF10"/>
  <c r="AI22"/>
  <c r="BF18"/>
  <c r="AI28"/>
  <c r="AI26"/>
  <c r="AH43"/>
  <c r="AI13"/>
  <c r="BF17"/>
  <c r="AI20"/>
  <c r="AI11"/>
  <c r="BF33"/>
  <c r="AI29"/>
  <c r="BF27"/>
  <c r="DB27" s="1"/>
  <c r="BF31"/>
  <c r="DB31" s="1"/>
  <c r="BF6"/>
  <c r="AI9"/>
  <c r="AI16"/>
  <c r="BF21"/>
  <c r="AI24"/>
  <c r="AI8"/>
  <c r="AI12"/>
  <c r="AI15"/>
  <c r="AI19"/>
  <c r="AI23"/>
  <c r="E25"/>
  <c r="AH25"/>
  <c r="CH25" l="1"/>
  <c r="BV51"/>
  <c r="CN51"/>
  <c r="DA46"/>
  <c r="BD46"/>
  <c r="AR51"/>
  <c r="BP51"/>
  <c r="BG26" i="38"/>
  <c r="DC27"/>
  <c r="DC15"/>
  <c r="BG10"/>
  <c r="BG14"/>
  <c r="DC31"/>
  <c r="BD35"/>
  <c r="DC28"/>
  <c r="DC20"/>
  <c r="AU35"/>
  <c r="BG30"/>
  <c r="BG12"/>
  <c r="BG22"/>
  <c r="BE35"/>
  <c r="DC11"/>
  <c r="DC6"/>
  <c r="BG18"/>
  <c r="BG8"/>
  <c r="DC19"/>
  <c r="DC23"/>
  <c r="DC7"/>
  <c r="BG32"/>
  <c r="BG24"/>
  <c r="CH35"/>
  <c r="BE25" i="39"/>
  <c r="BA51"/>
  <c r="DA25"/>
  <c r="DB15"/>
  <c r="DC15" s="1"/>
  <c r="BG41"/>
  <c r="DB41"/>
  <c r="BG44"/>
  <c r="DB44"/>
  <c r="DB6"/>
  <c r="DC6" s="1"/>
  <c r="DC20"/>
  <c r="DB20"/>
  <c r="DB11"/>
  <c r="DC11" s="1"/>
  <c r="BG28"/>
  <c r="DB28"/>
  <c r="DC28" s="1"/>
  <c r="BG12"/>
  <c r="DB12"/>
  <c r="DC12" s="1"/>
  <c r="DC17"/>
  <c r="DB17"/>
  <c r="DB23"/>
  <c r="DC23" s="1"/>
  <c r="DB22"/>
  <c r="DC22" s="1"/>
  <c r="DB13"/>
  <c r="DC13" s="1"/>
  <c r="BG26"/>
  <c r="DB26"/>
  <c r="DB8"/>
  <c r="DC8" s="1"/>
  <c r="DC34"/>
  <c r="DB34"/>
  <c r="BG30"/>
  <c r="DB30"/>
  <c r="DC30" s="1"/>
  <c r="BG29"/>
  <c r="DB29"/>
  <c r="DC29" s="1"/>
  <c r="DB5"/>
  <c r="DC5" s="1"/>
  <c r="K51"/>
  <c r="DC48"/>
  <c r="AU49"/>
  <c r="DB21"/>
  <c r="DC21" s="1"/>
  <c r="DC16"/>
  <c r="DB16"/>
  <c r="DB33"/>
  <c r="DC33" s="1"/>
  <c r="DB18"/>
  <c r="DC18" s="1"/>
  <c r="DB19"/>
  <c r="DC19" s="1"/>
  <c r="DB45"/>
  <c r="DC45" s="1"/>
  <c r="DB10"/>
  <c r="DC10" s="1"/>
  <c r="BG24"/>
  <c r="DB24"/>
  <c r="BG14"/>
  <c r="DB14"/>
  <c r="DC14" s="1"/>
  <c r="DC7"/>
  <c r="DB7"/>
  <c r="DB32"/>
  <c r="DC32" s="1"/>
  <c r="BG36"/>
  <c r="DB36"/>
  <c r="DC36" s="1"/>
  <c r="CH46"/>
  <c r="DB49"/>
  <c r="BG9"/>
  <c r="DB9"/>
  <c r="CH49"/>
  <c r="BD49"/>
  <c r="BE49"/>
  <c r="Q51"/>
  <c r="BG48"/>
  <c r="DA49"/>
  <c r="DC47"/>
  <c r="AI49"/>
  <c r="BG47"/>
  <c r="CH43"/>
  <c r="DA43"/>
  <c r="AU43"/>
  <c r="BG38"/>
  <c r="DB38"/>
  <c r="DC38" s="1"/>
  <c r="AC51"/>
  <c r="BE43"/>
  <c r="AI43"/>
  <c r="DB39"/>
  <c r="DC39" s="1"/>
  <c r="CW51"/>
  <c r="CT51"/>
  <c r="CQ51"/>
  <c r="CK51"/>
  <c r="BF49"/>
  <c r="BG45"/>
  <c r="BS51"/>
  <c r="H51"/>
  <c r="AO51"/>
  <c r="CB51"/>
  <c r="BY51"/>
  <c r="AG51"/>
  <c r="AL51"/>
  <c r="CZ51"/>
  <c r="T51"/>
  <c r="DC32" i="38"/>
  <c r="BE46" i="39"/>
  <c r="BF46"/>
  <c r="BG23" i="38"/>
  <c r="DC22"/>
  <c r="BJ51" i="39"/>
  <c r="BG27" i="38"/>
  <c r="BG7"/>
  <c r="DC30"/>
  <c r="DC10"/>
  <c r="BG19"/>
  <c r="DC26"/>
  <c r="BG28"/>
  <c r="DC8"/>
  <c r="BG6"/>
  <c r="DC18"/>
  <c r="BG11"/>
  <c r="DC14"/>
  <c r="BG31"/>
  <c r="BG5" i="39"/>
  <c r="N51"/>
  <c r="BG13"/>
  <c r="DC24"/>
  <c r="BG11"/>
  <c r="BG15" i="38"/>
  <c r="BG20"/>
  <c r="DC16"/>
  <c r="BG16"/>
  <c r="BG33"/>
  <c r="DC33"/>
  <c r="BG13"/>
  <c r="DC13"/>
  <c r="DC5"/>
  <c r="BG5"/>
  <c r="DC34"/>
  <c r="BG34"/>
  <c r="AI35"/>
  <c r="BF35"/>
  <c r="BG17"/>
  <c r="DC17"/>
  <c r="BG29"/>
  <c r="DC29"/>
  <c r="BG21"/>
  <c r="DC21"/>
  <c r="BG9"/>
  <c r="DC9"/>
  <c r="BG25"/>
  <c r="DC25"/>
  <c r="BG8" i="39"/>
  <c r="DC44"/>
  <c r="W51"/>
  <c r="BF43"/>
  <c r="DC41"/>
  <c r="BG32"/>
  <c r="BG34"/>
  <c r="BG39"/>
  <c r="DC50"/>
  <c r="BG50"/>
  <c r="DC40"/>
  <c r="BG40"/>
  <c r="BG42"/>
  <c r="DC42"/>
  <c r="BG37"/>
  <c r="DC37"/>
  <c r="DC35"/>
  <c r="BG35"/>
  <c r="BM51"/>
  <c r="BG16"/>
  <c r="DC26"/>
  <c r="BG22"/>
  <c r="BG19"/>
  <c r="BG7"/>
  <c r="BG20"/>
  <c r="BG18"/>
  <c r="BG23"/>
  <c r="BG15"/>
  <c r="BG10"/>
  <c r="Z51"/>
  <c r="BG33"/>
  <c r="BG17"/>
  <c r="BG21"/>
  <c r="BG6"/>
  <c r="DC27"/>
  <c r="BG27"/>
  <c r="DC31"/>
  <c r="BG31"/>
  <c r="BF25"/>
  <c r="AI25"/>
  <c r="E51"/>
  <c r="AS51" l="1"/>
  <c r="BB51"/>
  <c r="DB25"/>
  <c r="CF51"/>
  <c r="DA35" i="38"/>
  <c r="DB35"/>
  <c r="DC9" i="39"/>
  <c r="BG49"/>
  <c r="DC49"/>
  <c r="BG43"/>
  <c r="AT51"/>
  <c r="AU51" s="1"/>
  <c r="AF51"/>
  <c r="CE51"/>
  <c r="BG46"/>
  <c r="BG35" i="38"/>
  <c r="DB46" i="39"/>
  <c r="DC46" s="1"/>
  <c r="AH51"/>
  <c r="AI51" s="1"/>
  <c r="CG51"/>
  <c r="AX51"/>
  <c r="BC51"/>
  <c r="BD51" s="1"/>
  <c r="DB43"/>
  <c r="DC43" s="1"/>
  <c r="BG25"/>
  <c r="CH51" l="1"/>
  <c r="BE51"/>
  <c r="DC35" i="38"/>
  <c r="BF51" i="39"/>
  <c r="DC25"/>
  <c r="BG51" l="1"/>
  <c r="DC51"/>
</calcChain>
</file>

<file path=xl/sharedStrings.xml><?xml version="1.0" encoding="utf-8"?>
<sst xmlns="http://schemas.openxmlformats.org/spreadsheetml/2006/main" count="391" uniqueCount="123">
  <si>
    <t>Sl</t>
  </si>
  <si>
    <t>DISTRICTS</t>
  </si>
  <si>
    <t>Crop Loan</t>
  </si>
  <si>
    <t>Term Loan</t>
  </si>
  <si>
    <t>Allied Advance</t>
  </si>
  <si>
    <t>Total Farm Credit</t>
  </si>
  <si>
    <t>Agriculture Infrastructure</t>
  </si>
  <si>
    <t>Ancillary Ativities</t>
  </si>
  <si>
    <t>Total Agri</t>
  </si>
  <si>
    <t>Micro, Small &amp; Medium Enterprises</t>
  </si>
  <si>
    <t>Export Credit</t>
  </si>
  <si>
    <t>Education</t>
  </si>
  <si>
    <t>Housing</t>
  </si>
  <si>
    <t>Renewable Energy</t>
  </si>
  <si>
    <t>Others</t>
  </si>
  <si>
    <t>Social Infra</t>
  </si>
  <si>
    <t>TOTAL</t>
  </si>
  <si>
    <t>Water Resources</t>
  </si>
  <si>
    <t>Farm Mechanisation</t>
  </si>
  <si>
    <t>Plantation  &amp; Horticulture</t>
  </si>
  <si>
    <t>Forestry &amp; Wasteland Dev.</t>
  </si>
  <si>
    <t>AH-Dairy</t>
  </si>
  <si>
    <t>AH-Poultry</t>
  </si>
  <si>
    <t>AH - Sheep/Goat/ Piggery</t>
  </si>
  <si>
    <t>Fishery</t>
  </si>
  <si>
    <t>Storage Facilities</t>
  </si>
  <si>
    <t>Land Dev., Soil Conservation, Watershed Dev.</t>
  </si>
  <si>
    <t>Total Agri Infra</t>
  </si>
  <si>
    <t>Food &amp; Agro Processing</t>
  </si>
  <si>
    <t>Total Ancillary Activities</t>
  </si>
  <si>
    <t>Micro - Manufacturing</t>
  </si>
  <si>
    <t>Micro - Services</t>
  </si>
  <si>
    <t>Small - Manufacturing</t>
  </si>
  <si>
    <t>Small  - Services</t>
  </si>
  <si>
    <t>Medium - Manufacturing</t>
  </si>
  <si>
    <t>Medium - Services</t>
  </si>
  <si>
    <t>Khadi &amp; Village Industries</t>
  </si>
  <si>
    <t>Others under MSME</t>
  </si>
  <si>
    <t>T</t>
  </si>
  <si>
    <t>A</t>
  </si>
  <si>
    <t>%</t>
  </si>
  <si>
    <t>ANGUL</t>
  </si>
  <si>
    <t>BALASORE</t>
  </si>
  <si>
    <t>BARGARH</t>
  </si>
  <si>
    <t>BHADRAK</t>
  </si>
  <si>
    <t>BOLANGIR</t>
  </si>
  <si>
    <t>BOUDH</t>
  </si>
  <si>
    <t>CUTTACK</t>
  </si>
  <si>
    <t>DEOGARH</t>
  </si>
  <si>
    <t>DHENKANAL</t>
  </si>
  <si>
    <t>GAJAPATI</t>
  </si>
  <si>
    <t>GANJAM</t>
  </si>
  <si>
    <t>JAGATSINGHPUR</t>
  </si>
  <si>
    <t>JAJPUR</t>
  </si>
  <si>
    <t>JHARSUGUDA</t>
  </si>
  <si>
    <t>KALAHANDI</t>
  </si>
  <si>
    <t>KANDHAMAL</t>
  </si>
  <si>
    <t>KENDRAPARA</t>
  </si>
  <si>
    <t>KEONJHAR</t>
  </si>
  <si>
    <t>KHURDA</t>
  </si>
  <si>
    <t>KORAPUT</t>
  </si>
  <si>
    <t>MALKANGIRI</t>
  </si>
  <si>
    <t>MAYURBHANJ</t>
  </si>
  <si>
    <t>NABARANGPUR</t>
  </si>
  <si>
    <t>NAYAGARH</t>
  </si>
  <si>
    <t>NUAPADA</t>
  </si>
  <si>
    <t>PURI</t>
  </si>
  <si>
    <t>RAYAGADA</t>
  </si>
  <si>
    <t>SAMBALPUR</t>
  </si>
  <si>
    <t>SONEPUR</t>
  </si>
  <si>
    <t>SUNDARGARH</t>
  </si>
  <si>
    <t>* Amount in Crores</t>
  </si>
  <si>
    <t>Plantation                &amp; Horticulture</t>
  </si>
  <si>
    <t>AH - Sheep /Goat/ Piggery</t>
  </si>
  <si>
    <t>Allahabad Bank</t>
  </si>
  <si>
    <t>Andhra Bank</t>
  </si>
  <si>
    <t>Bank of Baroda</t>
  </si>
  <si>
    <t>Bank of India</t>
  </si>
  <si>
    <t>Bank of Maharastra</t>
  </si>
  <si>
    <t>Canara Bank</t>
  </si>
  <si>
    <t>Central Bank of India</t>
  </si>
  <si>
    <t>Corporation Bank</t>
  </si>
  <si>
    <t>Dena Bank</t>
  </si>
  <si>
    <t>IDBI BANK</t>
  </si>
  <si>
    <t>Indian Bank</t>
  </si>
  <si>
    <t>Indian Overseas Bank</t>
  </si>
  <si>
    <t>Oriental Bank of Commerce</t>
  </si>
  <si>
    <t>Punjab &amp; Sind Bank</t>
  </si>
  <si>
    <t>Punjab National Bank</t>
  </si>
  <si>
    <t>State Bank of India</t>
  </si>
  <si>
    <t>Syndicate Bank</t>
  </si>
  <si>
    <t>UCO Bank</t>
  </si>
  <si>
    <t>Union Bank</t>
  </si>
  <si>
    <t>United Bank of India</t>
  </si>
  <si>
    <t>Vijaya Bank</t>
  </si>
  <si>
    <t>Public Sector Banks</t>
  </si>
  <si>
    <t>Axis Bank Ltd</t>
  </si>
  <si>
    <t>Bandhan Bank</t>
  </si>
  <si>
    <t>City Union Bank</t>
  </si>
  <si>
    <t>DCB Bank Ltd</t>
  </si>
  <si>
    <t>Federal Bank</t>
  </si>
  <si>
    <t>HDFC Bank</t>
  </si>
  <si>
    <t>ICICI Bank</t>
  </si>
  <si>
    <t>Indus Ind Bank</t>
  </si>
  <si>
    <t>Karnatak Bank Ltd.</t>
  </si>
  <si>
    <t>Karur Vysya Bank</t>
  </si>
  <si>
    <t>Kotak Mahindra Bank Ltd</t>
  </si>
  <si>
    <t>Laxmi Vilas Bank</t>
  </si>
  <si>
    <t>Standard Chartered Bank</t>
  </si>
  <si>
    <t>The South Indian Bank Ltd.</t>
  </si>
  <si>
    <t>Yes Bank</t>
  </si>
  <si>
    <t>Private Sector Banks</t>
  </si>
  <si>
    <t>Odisha Gramya Bank</t>
  </si>
  <si>
    <t>Utkal Grameen Bank</t>
  </si>
  <si>
    <t>Regional Rural Banks</t>
  </si>
  <si>
    <t>Orissa State Co-Op. Bank</t>
  </si>
  <si>
    <t xml:space="preserve"> RBL Bank</t>
  </si>
  <si>
    <t>Small Finance Bank</t>
  </si>
  <si>
    <t>Jana Small Finance Bank</t>
  </si>
  <si>
    <t>Suryoday Small Finance Bank Ltd</t>
  </si>
  <si>
    <t>Total MSME including Khadi &amp; Village Ind. &amp; Others under MSME</t>
  </si>
  <si>
    <t xml:space="preserve">ACP FOR THE QUARTER ENDED MAR'19        </t>
  </si>
  <si>
    <t>BANKS</t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</si>
</sst>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1"/>
      <color theme="1"/>
      <name val="Calibri"/>
      <charset val="134"/>
      <scheme val="minor"/>
    </font>
    <font>
      <sz val="10"/>
      <name val="Rockwell"/>
      <charset val="134"/>
    </font>
    <font>
      <b/>
      <sz val="10"/>
      <name val="Rockwell"/>
      <charset val="134"/>
    </font>
    <font>
      <i/>
      <sz val="10"/>
      <name val="Rockwell"/>
      <charset val="134"/>
    </font>
    <font>
      <b/>
      <i/>
      <sz val="10"/>
      <name val="Rockwell"/>
      <charset val="134"/>
    </font>
    <font>
      <sz val="11"/>
      <color rgb="FF000000"/>
      <name val="Calibri"/>
      <charset val="134"/>
    </font>
    <font>
      <sz val="12"/>
      <name val="Rockwell"/>
      <family val="1"/>
    </font>
    <font>
      <b/>
      <sz val="12"/>
      <name val="Rockwell"/>
      <family val="1"/>
    </font>
    <font>
      <b/>
      <sz val="14"/>
      <name val="Rockwell"/>
      <family val="1"/>
    </font>
    <font>
      <sz val="10"/>
      <name val="Rockwell"/>
      <family val="1"/>
    </font>
    <font>
      <b/>
      <sz val="10"/>
      <name val="Rockwell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55">
    <xf numFmtId="0" fontId="0" fillId="0" borderId="0" xfId="0"/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vertical="center"/>
    </xf>
    <xf numFmtId="2" fontId="2" fillId="0" borderId="4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2" fontId="7" fillId="0" borderId="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7"/>
  <sheetViews>
    <sheetView view="pageBreakPreview" zoomScale="85" zoomScaleSheetLayoutView="85" workbookViewId="0">
      <pane xSplit="2" ySplit="4" topLeftCell="CN5" activePane="bottomRight" state="frozen"/>
      <selection pane="topRight" activeCell="C1" sqref="C1"/>
      <selection pane="bottomLeft" activeCell="A5" sqref="A5"/>
      <selection pane="bottomRight" activeCell="DB1" sqref="DB1"/>
    </sheetView>
  </sheetViews>
  <sheetFormatPr defaultColWidth="9.140625" defaultRowHeight="12.75"/>
  <cols>
    <col min="1" max="1" width="3.140625" style="1" bestFit="1" customWidth="1"/>
    <col min="2" max="2" width="16.140625" style="1" bestFit="1" customWidth="1"/>
    <col min="3" max="4" width="8.85546875" style="2" bestFit="1" customWidth="1"/>
    <col min="5" max="5" width="6.7109375" style="2" bestFit="1" customWidth="1"/>
    <col min="6" max="6" width="6.85546875" style="2" bestFit="1" customWidth="1"/>
    <col min="7" max="7" width="5.85546875" style="2" bestFit="1" customWidth="1"/>
    <col min="8" max="8" width="5.7109375" style="2" bestFit="1" customWidth="1"/>
    <col min="9" max="9" width="7.85546875" style="2" bestFit="1" customWidth="1"/>
    <col min="10" max="10" width="6.85546875" style="2" bestFit="1" customWidth="1"/>
    <col min="11" max="11" width="5.85546875" style="2" bestFit="1" customWidth="1"/>
    <col min="12" max="12" width="7.85546875" style="2" bestFit="1" customWidth="1"/>
    <col min="13" max="13" width="6.85546875" style="2" bestFit="1" customWidth="1"/>
    <col min="14" max="14" width="5.85546875" style="2" bestFit="1" customWidth="1"/>
    <col min="15" max="15" width="6.85546875" style="2" bestFit="1" customWidth="1"/>
    <col min="16" max="17" width="4.85546875" style="2" bestFit="1" customWidth="1"/>
    <col min="18" max="18" width="7.85546875" style="2" bestFit="1" customWidth="1"/>
    <col min="19" max="19" width="6.85546875" style="2" bestFit="1" customWidth="1"/>
    <col min="20" max="20" width="5.7109375" style="2" bestFit="1" customWidth="1"/>
    <col min="21" max="22" width="6.85546875" style="2" bestFit="1" customWidth="1"/>
    <col min="23" max="23" width="6.7109375" style="2" bestFit="1" customWidth="1"/>
    <col min="24" max="25" width="6.85546875" style="2" bestFit="1" customWidth="1"/>
    <col min="26" max="26" width="6.7109375" style="2" bestFit="1" customWidth="1"/>
    <col min="27" max="27" width="7.85546875" style="2" bestFit="1" customWidth="1"/>
    <col min="28" max="28" width="6.85546875" style="2" bestFit="1" customWidth="1"/>
    <col min="29" max="29" width="6.7109375" style="2" bestFit="1" customWidth="1"/>
    <col min="30" max="30" width="6.85546875" style="2" bestFit="1" customWidth="1"/>
    <col min="31" max="31" width="7.85546875" style="2" bestFit="1" customWidth="1"/>
    <col min="32" max="32" width="8.7109375" style="2" bestFit="1" customWidth="1"/>
    <col min="33" max="34" width="8.85546875" style="3" bestFit="1" customWidth="1"/>
    <col min="35" max="35" width="6.85546875" style="3" bestFit="1" customWidth="1"/>
    <col min="36" max="36" width="7.85546875" style="2" bestFit="1" customWidth="1"/>
    <col min="37" max="37" width="5.85546875" style="2" bestFit="1" customWidth="1"/>
    <col min="38" max="38" width="5.7109375" style="2" bestFit="1" customWidth="1"/>
    <col min="39" max="39" width="6.85546875" style="2" bestFit="1" customWidth="1"/>
    <col min="40" max="40" width="5.85546875" style="2" bestFit="1" customWidth="1"/>
    <col min="41" max="41" width="5.7109375" style="2" bestFit="1" customWidth="1"/>
    <col min="42" max="43" width="6.85546875" style="2" bestFit="1" customWidth="1"/>
    <col min="44" max="44" width="7.85546875" style="2" bestFit="1" customWidth="1"/>
    <col min="45" max="45" width="7.85546875" style="3" bestFit="1" customWidth="1"/>
    <col min="46" max="47" width="6.85546875" style="3" bestFit="1" customWidth="1"/>
    <col min="48" max="48" width="7.85546875" style="2" bestFit="1" customWidth="1"/>
    <col min="49" max="49" width="6.85546875" style="2" bestFit="1" customWidth="1"/>
    <col min="50" max="50" width="7.7109375" style="2" bestFit="1" customWidth="1"/>
    <col min="51" max="51" width="6.85546875" style="2" bestFit="1" customWidth="1"/>
    <col min="52" max="52" width="7.85546875" style="2" bestFit="1" customWidth="1"/>
    <col min="53" max="53" width="8.7109375" style="2" bestFit="1" customWidth="1"/>
    <col min="54" max="56" width="7.85546875" style="3" bestFit="1" customWidth="1"/>
    <col min="57" max="58" width="8.85546875" style="3" bestFit="1" customWidth="1"/>
    <col min="59" max="59" width="6.85546875" style="3" bestFit="1" customWidth="1"/>
    <col min="60" max="61" width="7.85546875" style="2" bestFit="1" customWidth="1"/>
    <col min="62" max="62" width="6.7109375" style="2" bestFit="1" customWidth="1"/>
    <col min="63" max="64" width="7.85546875" style="2" bestFit="1" customWidth="1"/>
    <col min="65" max="65" width="6.85546875" style="2" bestFit="1" customWidth="1"/>
    <col min="66" max="67" width="7.85546875" style="2" bestFit="1" customWidth="1"/>
    <col min="68" max="68" width="6.7109375" style="2" bestFit="1" customWidth="1"/>
    <col min="69" max="70" width="7.85546875" style="2" bestFit="1" customWidth="1"/>
    <col min="71" max="71" width="7.7109375" style="2" bestFit="1" customWidth="1"/>
    <col min="72" max="73" width="7.85546875" style="2" bestFit="1" customWidth="1"/>
    <col min="74" max="74" width="6.7109375" style="2" bestFit="1" customWidth="1"/>
    <col min="75" max="75" width="7.85546875" style="2" bestFit="1" customWidth="1"/>
    <col min="76" max="76" width="7.85546875" style="15" bestFit="1" customWidth="1"/>
    <col min="77" max="77" width="6.7109375" style="2" bestFit="1" customWidth="1"/>
    <col min="78" max="79" width="6.85546875" style="2" bestFit="1" customWidth="1"/>
    <col min="80" max="80" width="5.7109375" style="2" bestFit="1" customWidth="1"/>
    <col min="81" max="82" width="7.85546875" style="2" bestFit="1" customWidth="1"/>
    <col min="83" max="83" width="7.7109375" style="2" bestFit="1" customWidth="1"/>
    <col min="84" max="85" width="8.85546875" style="3" bestFit="1" customWidth="1"/>
    <col min="86" max="86" width="7.85546875" style="3" bestFit="1" customWidth="1"/>
    <col min="87" max="87" width="6.85546875" style="2" bestFit="1" customWidth="1"/>
    <col min="88" max="90" width="7.85546875" style="2" bestFit="1" customWidth="1"/>
    <col min="91" max="91" width="6.85546875" style="2" bestFit="1" customWidth="1"/>
    <col min="92" max="92" width="6.7109375" style="2" bestFit="1" customWidth="1"/>
    <col min="93" max="94" width="7.85546875" style="2" bestFit="1" customWidth="1"/>
    <col min="95" max="95" width="6.7109375" style="2" bestFit="1" customWidth="1"/>
    <col min="96" max="104" width="9.5703125" style="2" customWidth="1"/>
    <col min="105" max="105" width="9.5703125" style="4" customWidth="1"/>
    <col min="106" max="106" width="9.5703125" style="3" customWidth="1"/>
    <col min="107" max="107" width="9.5703125" style="1" customWidth="1"/>
    <col min="108" max="16384" width="9.140625" style="1"/>
  </cols>
  <sheetData>
    <row r="1" spans="1:107" s="23" customFormat="1" ht="18.75">
      <c r="C1" s="24" t="s">
        <v>121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T1" s="25"/>
      <c r="U1" s="26"/>
      <c r="W1" s="25"/>
      <c r="X1" s="25"/>
      <c r="Y1" s="24" t="s">
        <v>121</v>
      </c>
      <c r="Z1" s="25"/>
      <c r="AA1" s="25"/>
      <c r="AC1" s="25"/>
      <c r="AD1" s="26"/>
      <c r="AE1" s="26"/>
      <c r="AF1" s="26"/>
      <c r="AG1" s="26"/>
      <c r="AH1" s="26"/>
      <c r="AI1" s="25"/>
      <c r="AJ1" s="25"/>
      <c r="AL1" s="25"/>
      <c r="AM1" s="25"/>
      <c r="AN1" s="25"/>
      <c r="AO1" s="25"/>
      <c r="AP1" s="25"/>
      <c r="AQ1" s="24" t="s">
        <v>121</v>
      </c>
      <c r="AR1" s="25"/>
      <c r="AS1" s="25"/>
      <c r="AT1" s="24"/>
      <c r="AU1" s="25"/>
      <c r="AV1" s="25"/>
      <c r="AX1" s="25"/>
      <c r="AY1" s="25"/>
      <c r="AZ1" s="26"/>
      <c r="BA1" s="25"/>
      <c r="BB1" s="25"/>
      <c r="BD1" s="25"/>
      <c r="BE1" s="25"/>
      <c r="BF1" s="25"/>
      <c r="BG1" s="25"/>
      <c r="BH1" s="25"/>
      <c r="BI1" s="24" t="s">
        <v>121</v>
      </c>
      <c r="BJ1" s="25"/>
      <c r="BK1" s="26"/>
      <c r="BL1" s="26"/>
      <c r="BM1" s="26"/>
      <c r="BN1" s="26"/>
      <c r="BP1" s="26"/>
      <c r="BQ1" s="26"/>
      <c r="BV1" s="25"/>
      <c r="BW1" s="25"/>
      <c r="BX1" s="25"/>
      <c r="BY1" s="25"/>
      <c r="BZ1" s="25"/>
      <c r="CA1" s="24" t="s">
        <v>121</v>
      </c>
      <c r="CB1" s="25"/>
      <c r="CC1" s="25"/>
      <c r="CD1" s="25"/>
      <c r="CE1" s="25"/>
      <c r="CF1" s="25"/>
      <c r="CH1" s="25"/>
      <c r="CI1" s="26"/>
      <c r="CK1" s="25"/>
      <c r="CL1" s="25"/>
      <c r="CM1" s="24"/>
      <c r="CN1" s="26"/>
      <c r="CO1" s="26"/>
      <c r="CP1" s="26"/>
      <c r="CQ1" s="26"/>
      <c r="CR1" s="26"/>
      <c r="CS1" s="24" t="s">
        <v>121</v>
      </c>
      <c r="DB1" s="26"/>
    </row>
    <row r="2" spans="1:107" s="5" customFormat="1" ht="18.95" customHeight="1">
      <c r="A2" s="43" t="s">
        <v>0</v>
      </c>
      <c r="B2" s="43" t="s">
        <v>1</v>
      </c>
      <c r="C2" s="45" t="s">
        <v>2</v>
      </c>
      <c r="D2" s="45"/>
      <c r="E2" s="45"/>
      <c r="F2" s="42" t="s">
        <v>3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1"/>
      <c r="R2" s="42" t="s">
        <v>4</v>
      </c>
      <c r="S2" s="40"/>
      <c r="T2" s="40"/>
      <c r="U2" s="40"/>
      <c r="V2" s="40"/>
      <c r="W2" s="40"/>
      <c r="X2" s="40" t="s">
        <v>4</v>
      </c>
      <c r="Y2" s="40"/>
      <c r="Z2" s="40"/>
      <c r="AA2" s="40"/>
      <c r="AB2" s="40"/>
      <c r="AC2" s="40"/>
      <c r="AD2" s="40"/>
      <c r="AE2" s="40"/>
      <c r="AF2" s="41"/>
      <c r="AG2" s="45" t="s">
        <v>5</v>
      </c>
      <c r="AH2" s="45"/>
      <c r="AI2" s="45"/>
      <c r="AJ2" s="42" t="s">
        <v>6</v>
      </c>
      <c r="AK2" s="40"/>
      <c r="AL2" s="40"/>
      <c r="AM2" s="40"/>
      <c r="AN2" s="40"/>
      <c r="AO2" s="40"/>
      <c r="AP2" s="40" t="s">
        <v>6</v>
      </c>
      <c r="AQ2" s="40"/>
      <c r="AR2" s="40"/>
      <c r="AS2" s="40"/>
      <c r="AT2" s="40"/>
      <c r="AU2" s="41"/>
      <c r="AV2" s="42" t="s">
        <v>7</v>
      </c>
      <c r="AW2" s="40"/>
      <c r="AX2" s="40"/>
      <c r="AY2" s="40"/>
      <c r="AZ2" s="40"/>
      <c r="BA2" s="40"/>
      <c r="BB2" s="40"/>
      <c r="BC2" s="40"/>
      <c r="BD2" s="41"/>
      <c r="BE2" s="45" t="s">
        <v>8</v>
      </c>
      <c r="BF2" s="45"/>
      <c r="BG2" s="45"/>
      <c r="BH2" s="42" t="s">
        <v>9</v>
      </c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 t="s">
        <v>9</v>
      </c>
      <c r="CA2" s="40"/>
      <c r="CB2" s="40"/>
      <c r="CC2" s="40"/>
      <c r="CD2" s="40"/>
      <c r="CE2" s="40"/>
      <c r="CF2" s="40"/>
      <c r="CG2" s="40"/>
      <c r="CH2" s="41"/>
      <c r="CI2" s="45" t="s">
        <v>10</v>
      </c>
      <c r="CJ2" s="45"/>
      <c r="CK2" s="45"/>
      <c r="CL2" s="45" t="s">
        <v>11</v>
      </c>
      <c r="CM2" s="45"/>
      <c r="CN2" s="45"/>
      <c r="CO2" s="45" t="s">
        <v>12</v>
      </c>
      <c r="CP2" s="45"/>
      <c r="CQ2" s="45"/>
      <c r="CR2" s="45" t="s">
        <v>13</v>
      </c>
      <c r="CS2" s="45"/>
      <c r="CT2" s="45"/>
      <c r="CU2" s="45" t="s">
        <v>14</v>
      </c>
      <c r="CV2" s="45"/>
      <c r="CW2" s="45"/>
      <c r="CX2" s="45" t="s">
        <v>15</v>
      </c>
      <c r="CY2" s="45"/>
      <c r="CZ2" s="45"/>
      <c r="DA2" s="43" t="s">
        <v>16</v>
      </c>
      <c r="DB2" s="43"/>
      <c r="DC2" s="43"/>
    </row>
    <row r="3" spans="1:107" s="5" customFormat="1" ht="42.75" customHeight="1">
      <c r="A3" s="43"/>
      <c r="B3" s="43"/>
      <c r="C3" s="45"/>
      <c r="D3" s="45"/>
      <c r="E3" s="45"/>
      <c r="F3" s="45" t="s">
        <v>17</v>
      </c>
      <c r="G3" s="45"/>
      <c r="H3" s="45"/>
      <c r="I3" s="45" t="s">
        <v>18</v>
      </c>
      <c r="J3" s="45"/>
      <c r="K3" s="45"/>
      <c r="L3" s="45" t="s">
        <v>19</v>
      </c>
      <c r="M3" s="45"/>
      <c r="N3" s="45"/>
      <c r="O3" s="45" t="s">
        <v>20</v>
      </c>
      <c r="P3" s="45"/>
      <c r="Q3" s="45"/>
      <c r="R3" s="45" t="s">
        <v>21</v>
      </c>
      <c r="S3" s="45"/>
      <c r="T3" s="45"/>
      <c r="U3" s="45" t="s">
        <v>22</v>
      </c>
      <c r="V3" s="45"/>
      <c r="W3" s="45"/>
      <c r="X3" s="45" t="s">
        <v>23</v>
      </c>
      <c r="Y3" s="45"/>
      <c r="Z3" s="45"/>
      <c r="AA3" s="45" t="s">
        <v>24</v>
      </c>
      <c r="AB3" s="45"/>
      <c r="AC3" s="45"/>
      <c r="AD3" s="45" t="s">
        <v>14</v>
      </c>
      <c r="AE3" s="45"/>
      <c r="AF3" s="45"/>
      <c r="AG3" s="45"/>
      <c r="AH3" s="45"/>
      <c r="AI3" s="45"/>
      <c r="AJ3" s="45" t="s">
        <v>25</v>
      </c>
      <c r="AK3" s="45"/>
      <c r="AL3" s="45"/>
      <c r="AM3" s="45" t="s">
        <v>26</v>
      </c>
      <c r="AN3" s="45"/>
      <c r="AO3" s="45"/>
      <c r="AP3" s="45" t="s">
        <v>14</v>
      </c>
      <c r="AQ3" s="45"/>
      <c r="AR3" s="45"/>
      <c r="AS3" s="45" t="s">
        <v>27</v>
      </c>
      <c r="AT3" s="45"/>
      <c r="AU3" s="45"/>
      <c r="AV3" s="45" t="s">
        <v>28</v>
      </c>
      <c r="AW3" s="45"/>
      <c r="AX3" s="45"/>
      <c r="AY3" s="45" t="s">
        <v>14</v>
      </c>
      <c r="AZ3" s="45"/>
      <c r="BA3" s="45"/>
      <c r="BB3" s="45" t="s">
        <v>29</v>
      </c>
      <c r="BC3" s="45"/>
      <c r="BD3" s="45"/>
      <c r="BE3" s="45"/>
      <c r="BF3" s="45"/>
      <c r="BG3" s="45"/>
      <c r="BH3" s="45" t="s">
        <v>30</v>
      </c>
      <c r="BI3" s="45"/>
      <c r="BJ3" s="45"/>
      <c r="BK3" s="45" t="s">
        <v>31</v>
      </c>
      <c r="BL3" s="45"/>
      <c r="BM3" s="45"/>
      <c r="BN3" s="45" t="s">
        <v>32</v>
      </c>
      <c r="BO3" s="45"/>
      <c r="BP3" s="45"/>
      <c r="BQ3" s="45" t="s">
        <v>33</v>
      </c>
      <c r="BR3" s="45"/>
      <c r="BS3" s="45"/>
      <c r="BT3" s="45" t="s">
        <v>34</v>
      </c>
      <c r="BU3" s="45"/>
      <c r="BV3" s="45"/>
      <c r="BW3" s="45" t="s">
        <v>35</v>
      </c>
      <c r="BX3" s="45"/>
      <c r="BY3" s="45"/>
      <c r="BZ3" s="45" t="s">
        <v>36</v>
      </c>
      <c r="CA3" s="45"/>
      <c r="CB3" s="45"/>
      <c r="CC3" s="45" t="s">
        <v>37</v>
      </c>
      <c r="CD3" s="45"/>
      <c r="CE3" s="45"/>
      <c r="CF3" s="46" t="s">
        <v>120</v>
      </c>
      <c r="CG3" s="47"/>
      <c r="CH3" s="48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3"/>
      <c r="DB3" s="43"/>
      <c r="DC3" s="43"/>
    </row>
    <row r="4" spans="1:107" s="6" customFormat="1" ht="19.5" customHeight="1">
      <c r="A4" s="20"/>
      <c r="B4" s="20"/>
      <c r="C4" s="9" t="s">
        <v>38</v>
      </c>
      <c r="D4" s="17" t="s">
        <v>39</v>
      </c>
      <c r="E4" s="9" t="s">
        <v>40</v>
      </c>
      <c r="F4" s="9" t="s">
        <v>38</v>
      </c>
      <c r="G4" s="17" t="s">
        <v>39</v>
      </c>
      <c r="H4" s="9" t="s">
        <v>40</v>
      </c>
      <c r="I4" s="9" t="s">
        <v>38</v>
      </c>
      <c r="J4" s="17" t="s">
        <v>39</v>
      </c>
      <c r="K4" s="9" t="s">
        <v>40</v>
      </c>
      <c r="L4" s="9" t="s">
        <v>38</v>
      </c>
      <c r="M4" s="17" t="s">
        <v>39</v>
      </c>
      <c r="N4" s="9" t="s">
        <v>40</v>
      </c>
      <c r="O4" s="9" t="s">
        <v>38</v>
      </c>
      <c r="P4" s="17" t="s">
        <v>39</v>
      </c>
      <c r="Q4" s="9" t="s">
        <v>40</v>
      </c>
      <c r="R4" s="9" t="s">
        <v>38</v>
      </c>
      <c r="S4" s="17" t="s">
        <v>39</v>
      </c>
      <c r="T4" s="9" t="s">
        <v>40</v>
      </c>
      <c r="U4" s="9" t="s">
        <v>38</v>
      </c>
      <c r="V4" s="17" t="s">
        <v>39</v>
      </c>
      <c r="W4" s="9" t="s">
        <v>40</v>
      </c>
      <c r="X4" s="9" t="s">
        <v>38</v>
      </c>
      <c r="Y4" s="17" t="s">
        <v>39</v>
      </c>
      <c r="Z4" s="9" t="s">
        <v>40</v>
      </c>
      <c r="AA4" s="9" t="s">
        <v>38</v>
      </c>
      <c r="AB4" s="17" t="s">
        <v>39</v>
      </c>
      <c r="AC4" s="9" t="s">
        <v>40</v>
      </c>
      <c r="AD4" s="9" t="s">
        <v>38</v>
      </c>
      <c r="AE4" s="17" t="s">
        <v>39</v>
      </c>
      <c r="AF4" s="9" t="s">
        <v>40</v>
      </c>
      <c r="AG4" s="9" t="s">
        <v>38</v>
      </c>
      <c r="AH4" s="9" t="s">
        <v>39</v>
      </c>
      <c r="AI4" s="9" t="s">
        <v>40</v>
      </c>
      <c r="AJ4" s="9" t="s">
        <v>38</v>
      </c>
      <c r="AK4" s="17" t="s">
        <v>39</v>
      </c>
      <c r="AL4" s="9" t="s">
        <v>40</v>
      </c>
      <c r="AM4" s="9" t="s">
        <v>38</v>
      </c>
      <c r="AN4" s="17" t="s">
        <v>39</v>
      </c>
      <c r="AO4" s="9" t="s">
        <v>40</v>
      </c>
      <c r="AP4" s="9" t="s">
        <v>38</v>
      </c>
      <c r="AQ4" s="17" t="s">
        <v>39</v>
      </c>
      <c r="AR4" s="9" t="s">
        <v>40</v>
      </c>
      <c r="AS4" s="9" t="s">
        <v>38</v>
      </c>
      <c r="AT4" s="9" t="s">
        <v>39</v>
      </c>
      <c r="AU4" s="9" t="s">
        <v>40</v>
      </c>
      <c r="AV4" s="9" t="s">
        <v>38</v>
      </c>
      <c r="AW4" s="17" t="s">
        <v>39</v>
      </c>
      <c r="AX4" s="9" t="s">
        <v>40</v>
      </c>
      <c r="AY4" s="9" t="s">
        <v>38</v>
      </c>
      <c r="AZ4" s="17" t="s">
        <v>39</v>
      </c>
      <c r="BA4" s="9" t="s">
        <v>40</v>
      </c>
      <c r="BB4" s="9" t="s">
        <v>38</v>
      </c>
      <c r="BC4" s="9" t="s">
        <v>39</v>
      </c>
      <c r="BD4" s="9" t="s">
        <v>40</v>
      </c>
      <c r="BE4" s="9" t="s">
        <v>38</v>
      </c>
      <c r="BF4" s="9" t="s">
        <v>39</v>
      </c>
      <c r="BG4" s="9" t="s">
        <v>40</v>
      </c>
      <c r="BH4" s="9" t="s">
        <v>38</v>
      </c>
      <c r="BI4" s="17" t="s">
        <v>39</v>
      </c>
      <c r="BJ4" s="9" t="s">
        <v>40</v>
      </c>
      <c r="BK4" s="9" t="s">
        <v>38</v>
      </c>
      <c r="BL4" s="17" t="s">
        <v>39</v>
      </c>
      <c r="BM4" s="9" t="s">
        <v>40</v>
      </c>
      <c r="BN4" s="9" t="s">
        <v>38</v>
      </c>
      <c r="BO4" s="17" t="s">
        <v>39</v>
      </c>
      <c r="BP4" s="9" t="s">
        <v>40</v>
      </c>
      <c r="BQ4" s="9" t="s">
        <v>38</v>
      </c>
      <c r="BR4" s="17" t="s">
        <v>39</v>
      </c>
      <c r="BS4" s="9" t="s">
        <v>40</v>
      </c>
      <c r="BT4" s="9" t="s">
        <v>38</v>
      </c>
      <c r="BU4" s="17" t="s">
        <v>39</v>
      </c>
      <c r="BV4" s="9" t="s">
        <v>40</v>
      </c>
      <c r="BW4" s="9" t="s">
        <v>38</v>
      </c>
      <c r="BX4" s="16" t="s">
        <v>39</v>
      </c>
      <c r="BY4" s="9" t="s">
        <v>40</v>
      </c>
      <c r="BZ4" s="9" t="s">
        <v>38</v>
      </c>
      <c r="CA4" s="17" t="s">
        <v>39</v>
      </c>
      <c r="CB4" s="9" t="s">
        <v>40</v>
      </c>
      <c r="CC4" s="9" t="s">
        <v>38</v>
      </c>
      <c r="CD4" s="17" t="s">
        <v>39</v>
      </c>
      <c r="CE4" s="9" t="s">
        <v>40</v>
      </c>
      <c r="CF4" s="9" t="s">
        <v>38</v>
      </c>
      <c r="CG4" s="9" t="s">
        <v>39</v>
      </c>
      <c r="CH4" s="9" t="s">
        <v>40</v>
      </c>
      <c r="CI4" s="9" t="s">
        <v>38</v>
      </c>
      <c r="CJ4" s="17" t="s">
        <v>39</v>
      </c>
      <c r="CK4" s="9" t="s">
        <v>40</v>
      </c>
      <c r="CL4" s="9" t="s">
        <v>38</v>
      </c>
      <c r="CM4" s="17" t="s">
        <v>39</v>
      </c>
      <c r="CN4" s="9" t="s">
        <v>40</v>
      </c>
      <c r="CO4" s="9" t="s">
        <v>38</v>
      </c>
      <c r="CP4" s="17" t="s">
        <v>39</v>
      </c>
      <c r="CQ4" s="9" t="s">
        <v>40</v>
      </c>
      <c r="CR4" s="9" t="s">
        <v>38</v>
      </c>
      <c r="CS4" s="17" t="s">
        <v>39</v>
      </c>
      <c r="CT4" s="9" t="s">
        <v>40</v>
      </c>
      <c r="CU4" s="9" t="s">
        <v>38</v>
      </c>
      <c r="CV4" s="17" t="s">
        <v>39</v>
      </c>
      <c r="CW4" s="9" t="s">
        <v>40</v>
      </c>
      <c r="CX4" s="9" t="s">
        <v>38</v>
      </c>
      <c r="CY4" s="17" t="s">
        <v>39</v>
      </c>
      <c r="CZ4" s="9" t="s">
        <v>40</v>
      </c>
      <c r="DA4" s="20" t="s">
        <v>38</v>
      </c>
      <c r="DB4" s="19" t="s">
        <v>39</v>
      </c>
      <c r="DC4" s="20" t="s">
        <v>40</v>
      </c>
    </row>
    <row r="5" spans="1:107" ht="19.5" customHeight="1">
      <c r="A5" s="21">
        <v>1</v>
      </c>
      <c r="B5" s="22" t="s">
        <v>41</v>
      </c>
      <c r="C5" s="10">
        <v>961.73350000000005</v>
      </c>
      <c r="D5" s="10">
        <v>660.3152</v>
      </c>
      <c r="E5" s="10">
        <f>D5/C5*100</f>
        <v>68.658854038046925</v>
      </c>
      <c r="F5" s="10">
        <v>38.243699999999997</v>
      </c>
      <c r="G5" s="10">
        <v>0.19139999999999999</v>
      </c>
      <c r="H5" s="10">
        <f>G5/F5*100</f>
        <v>0.50047458797135214</v>
      </c>
      <c r="I5" s="10">
        <v>107.8115</v>
      </c>
      <c r="J5" s="10">
        <v>16.999700000000001</v>
      </c>
      <c r="K5" s="10">
        <f>J5/I5*100</f>
        <v>15.767983934923455</v>
      </c>
      <c r="L5" s="10">
        <v>30.9237</v>
      </c>
      <c r="M5" s="10">
        <v>4.2668999999999997</v>
      </c>
      <c r="N5" s="10">
        <f>M5/L5*100</f>
        <v>13.798154813298538</v>
      </c>
      <c r="O5" s="10">
        <v>4.9095000000000004</v>
      </c>
      <c r="P5" s="10">
        <v>2.7300000000000001E-2</v>
      </c>
      <c r="Q5" s="10">
        <f>P5/O5*100</f>
        <v>0.55606477238007934</v>
      </c>
      <c r="R5" s="10">
        <v>56.238300000000002</v>
      </c>
      <c r="S5" s="10">
        <v>7.4687999999999999</v>
      </c>
      <c r="T5" s="10">
        <f>S5/R5*100</f>
        <v>13.280629037506467</v>
      </c>
      <c r="U5" s="10">
        <v>21.172499999999999</v>
      </c>
      <c r="V5" s="10">
        <v>3.7246999999999999</v>
      </c>
      <c r="W5" s="10">
        <f>V5/U5*100</f>
        <v>17.592159641043807</v>
      </c>
      <c r="X5" s="10">
        <v>50.820799999999998</v>
      </c>
      <c r="Y5" s="10">
        <v>3.7799</v>
      </c>
      <c r="Z5" s="10">
        <f>Y5/X5*100</f>
        <v>7.4377026729213247</v>
      </c>
      <c r="AA5" s="10">
        <v>13.8828</v>
      </c>
      <c r="AB5" s="10">
        <v>3.3450000000000002</v>
      </c>
      <c r="AC5" s="10">
        <f>AB5/AA5*100</f>
        <v>24.094563056443945</v>
      </c>
      <c r="AD5" s="10">
        <v>17.265000000000001</v>
      </c>
      <c r="AE5" s="10">
        <v>80.981999999999999</v>
      </c>
      <c r="AF5" s="10">
        <f>AE5/AD5*100</f>
        <v>469.05299739357076</v>
      </c>
      <c r="AG5" s="11">
        <f t="shared" ref="AG5:AG35" si="0">AD5+AA5+X5+U5+R5+O5+L5+I5+F5+C5</f>
        <v>1303.0012999999999</v>
      </c>
      <c r="AH5" s="11">
        <f t="shared" ref="AH5:AH35" si="1">AE5+AB5+Y5+V5+S5+P5+M5+J5+G5+D5</f>
        <v>781.10090000000002</v>
      </c>
      <c r="AI5" s="11">
        <f>AH5/AG5*100</f>
        <v>59.94628708352019</v>
      </c>
      <c r="AJ5" s="10">
        <v>23.29</v>
      </c>
      <c r="AK5" s="10">
        <v>1.85</v>
      </c>
      <c r="AL5" s="10">
        <f>AK5/AJ5*100</f>
        <v>7.9433233147273521</v>
      </c>
      <c r="AM5" s="10">
        <v>13.3734</v>
      </c>
      <c r="AN5" s="10">
        <v>6.5000000000000002E-2</v>
      </c>
      <c r="AO5" s="10">
        <f>AN5/AM5*100</f>
        <v>0.48603945144839761</v>
      </c>
      <c r="AP5" s="10">
        <v>1.3474999999999999</v>
      </c>
      <c r="AQ5" s="10">
        <v>20.592300000000002</v>
      </c>
      <c r="AR5" s="10">
        <f>AQ5/AP5*100</f>
        <v>1528.1855287569576</v>
      </c>
      <c r="AS5" s="11">
        <f t="shared" ref="AS5:AS35" si="2">AP5+AM5+AJ5</f>
        <v>38.010899999999999</v>
      </c>
      <c r="AT5" s="11">
        <f t="shared" ref="AT5:AT35" si="3">AQ5+AN5+AK5</f>
        <v>22.507300000000004</v>
      </c>
      <c r="AU5" s="11">
        <f>AT5/AS5*100</f>
        <v>59.212752131625415</v>
      </c>
      <c r="AV5" s="10">
        <v>16.651800000000001</v>
      </c>
      <c r="AW5" s="10">
        <v>4.5589000000000004</v>
      </c>
      <c r="AX5" s="10">
        <f>AW5/AV5*100</f>
        <v>27.37782101634658</v>
      </c>
      <c r="AY5" s="10">
        <v>3.9750000000000001</v>
      </c>
      <c r="AZ5" s="10">
        <v>43.955399999999997</v>
      </c>
      <c r="BA5" s="10">
        <f>AZ5/AY5*100</f>
        <v>1105.7962264150942</v>
      </c>
      <c r="BB5" s="11">
        <f t="shared" ref="BB5:BB35" si="4">AY5+AV5</f>
        <v>20.626800000000003</v>
      </c>
      <c r="BC5" s="11">
        <f t="shared" ref="BC5:BC35" si="5">AZ5+AW5</f>
        <v>48.514299999999999</v>
      </c>
      <c r="BD5" s="11">
        <f>BC5/BB5*100</f>
        <v>235.20032191129982</v>
      </c>
      <c r="BE5" s="11">
        <f t="shared" ref="BE5:BE35" si="6">BB5+AS5+AG5</f>
        <v>1361.6389999999999</v>
      </c>
      <c r="BF5" s="11">
        <f t="shared" ref="BF5:BF35" si="7">BC5+AT5+AH5</f>
        <v>852.12250000000006</v>
      </c>
      <c r="BG5" s="11">
        <f>BF5/BE5*100</f>
        <v>62.580647293445622</v>
      </c>
      <c r="BH5" s="10">
        <v>107.11842799999999</v>
      </c>
      <c r="BI5" s="10">
        <v>30.86</v>
      </c>
      <c r="BJ5" s="10">
        <f>BI5/BH5*100</f>
        <v>28.809235325970246</v>
      </c>
      <c r="BK5" s="10">
        <v>90.204992000000004</v>
      </c>
      <c r="BL5" s="10">
        <v>239.1678</v>
      </c>
      <c r="BM5" s="10">
        <f>BL5/BK5*100</f>
        <v>265.13809790039113</v>
      </c>
      <c r="BN5" s="10">
        <v>78.929367999999997</v>
      </c>
      <c r="BO5" s="10">
        <v>25.538399999999999</v>
      </c>
      <c r="BP5" s="10">
        <f>BO5/BN5*100</f>
        <v>32.356017344519977</v>
      </c>
      <c r="BQ5" s="10">
        <v>95.842804000000001</v>
      </c>
      <c r="BR5" s="10">
        <v>258.36309999999997</v>
      </c>
      <c r="BS5" s="10">
        <f>BR5/BQ5*100</f>
        <v>269.56963821717903</v>
      </c>
      <c r="BT5" s="10">
        <v>40.592246400000001</v>
      </c>
      <c r="BU5" s="10">
        <v>19.807099999999998</v>
      </c>
      <c r="BV5" s="10">
        <f>BU5/BT5*100</f>
        <v>48.795279287622769</v>
      </c>
      <c r="BW5" s="10">
        <v>60.888369599999997</v>
      </c>
      <c r="BX5" s="10">
        <v>53.988900000000001</v>
      </c>
      <c r="BY5" s="10">
        <f>BX5/BW5*100</f>
        <v>88.668657667588462</v>
      </c>
      <c r="BZ5" s="10">
        <v>28.189060000000001</v>
      </c>
      <c r="CA5" s="10">
        <v>8.1727000000000007</v>
      </c>
      <c r="CB5" s="10">
        <f>CA5/BZ5*100</f>
        <v>28.99245310060002</v>
      </c>
      <c r="CC5" s="10">
        <v>62.015931999999999</v>
      </c>
      <c r="CD5" s="10">
        <v>173.9494</v>
      </c>
      <c r="CE5" s="10">
        <f>CD5/CC5*100</f>
        <v>280.4914711271291</v>
      </c>
      <c r="CF5" s="11">
        <f t="shared" ref="CF5:CF35" si="8">CC5+BZ5+BW5+BT5+BQ5+BN5+BK5+BH5</f>
        <v>563.78120000000001</v>
      </c>
      <c r="CG5" s="11">
        <f t="shared" ref="CG5:CG35" si="9">CD5+CA5+BX5+BU5+BR5+BO5+BL5+BI5</f>
        <v>809.84739999999999</v>
      </c>
      <c r="CH5" s="11">
        <f>CG5/CF5*100</f>
        <v>143.64569091697274</v>
      </c>
      <c r="CI5" s="10">
        <v>3</v>
      </c>
      <c r="CJ5" s="10">
        <v>0</v>
      </c>
      <c r="CK5" s="10">
        <f>CJ5/CI5*100</f>
        <v>0</v>
      </c>
      <c r="CL5" s="10">
        <v>42</v>
      </c>
      <c r="CM5" s="10">
        <v>7.9499000000000004</v>
      </c>
      <c r="CN5" s="10">
        <f>CM5/CL5*100</f>
        <v>18.928333333333335</v>
      </c>
      <c r="CO5" s="10">
        <v>115.2</v>
      </c>
      <c r="CP5" s="10">
        <v>63.375999999999998</v>
      </c>
      <c r="CQ5" s="10">
        <f>CP5/CO5*100</f>
        <v>55.013888888888886</v>
      </c>
      <c r="CR5" s="10">
        <v>2.1059999999999999</v>
      </c>
      <c r="CS5" s="10">
        <v>0</v>
      </c>
      <c r="CT5" s="10">
        <f>CS5/CR5*100</f>
        <v>0</v>
      </c>
      <c r="CU5" s="10">
        <v>71.625</v>
      </c>
      <c r="CV5" s="10">
        <v>21.178799999999999</v>
      </c>
      <c r="CW5" s="10">
        <f>CV5/CU5*100</f>
        <v>29.569005235602091</v>
      </c>
      <c r="CX5" s="10">
        <v>5.6950000000000003</v>
      </c>
      <c r="CY5" s="10">
        <v>0.1</v>
      </c>
      <c r="CZ5" s="10">
        <f>CY5/CX5*100</f>
        <v>1.755926251097454</v>
      </c>
      <c r="DA5" s="11">
        <f t="shared" ref="DA5:DA35" si="10">CX5+CU5+CR5+CO5+CL5+CI5+CF5+BE5</f>
        <v>2165.0461999999998</v>
      </c>
      <c r="DB5" s="11">
        <f t="shared" ref="DB5:DB34" si="11">CY5+CV5+CS5+CP5+CM5+CJ5+CG5+BF5</f>
        <v>1754.5745999999999</v>
      </c>
      <c r="DC5" s="11">
        <f>DB5/DA5*100</f>
        <v>81.040977324179039</v>
      </c>
    </row>
    <row r="6" spans="1:107" ht="19.5" customHeight="1">
      <c r="A6" s="21">
        <v>2</v>
      </c>
      <c r="B6" s="22" t="s">
        <v>42</v>
      </c>
      <c r="C6" s="10">
        <v>1856.2938999999999</v>
      </c>
      <c r="D6" s="10">
        <v>1144.4518</v>
      </c>
      <c r="E6" s="10">
        <f>D6/C6*100</f>
        <v>61.652510952064219</v>
      </c>
      <c r="F6" s="10">
        <v>64.024199999999993</v>
      </c>
      <c r="G6" s="10">
        <v>0.62</v>
      </c>
      <c r="H6" s="10">
        <f>G6/F6*100</f>
        <v>0.96838382986433269</v>
      </c>
      <c r="I6" s="10">
        <v>421.58690000000001</v>
      </c>
      <c r="J6" s="10">
        <v>40.532899999999998</v>
      </c>
      <c r="K6" s="10">
        <f>J6/I6*100</f>
        <v>9.614364203441804</v>
      </c>
      <c r="L6" s="10">
        <v>77.974299999999999</v>
      </c>
      <c r="M6" s="10">
        <v>8.5259</v>
      </c>
      <c r="N6" s="10">
        <f>M6/L6*100</f>
        <v>10.934243718763746</v>
      </c>
      <c r="O6" s="10">
        <v>5.0749000000000004</v>
      </c>
      <c r="P6" s="10">
        <v>5.7200000000000001E-2</v>
      </c>
      <c r="Q6" s="10">
        <f t="shared" ref="Q6:Q35" si="12">P6/O6*100</f>
        <v>1.1271158052375416</v>
      </c>
      <c r="R6" s="10">
        <v>54.695999999999998</v>
      </c>
      <c r="S6" s="10">
        <v>13.976900000000001</v>
      </c>
      <c r="T6" s="10">
        <f>S6/R6*100</f>
        <v>25.553788211203749</v>
      </c>
      <c r="U6" s="10">
        <v>29.504300000000001</v>
      </c>
      <c r="V6" s="10">
        <v>10.847099999999999</v>
      </c>
      <c r="W6" s="10">
        <f>V6/U6*100</f>
        <v>36.764471619391074</v>
      </c>
      <c r="X6" s="10">
        <v>19.9815</v>
      </c>
      <c r="Y6" s="10">
        <v>19.848600000000001</v>
      </c>
      <c r="Z6" s="10">
        <f>Y6/X6*100</f>
        <v>99.334884768410774</v>
      </c>
      <c r="AA6" s="10">
        <v>287.77370000000002</v>
      </c>
      <c r="AB6" s="10">
        <v>21.287800000000001</v>
      </c>
      <c r="AC6" s="10">
        <f>AB6/AA6*100</f>
        <v>7.3974098397456061</v>
      </c>
      <c r="AD6" s="10">
        <v>12.303800000000001</v>
      </c>
      <c r="AE6" s="10">
        <v>193.7587</v>
      </c>
      <c r="AF6" s="10">
        <f>AE6/AD6*100</f>
        <v>1574.7874640355012</v>
      </c>
      <c r="AG6" s="11">
        <f t="shared" si="0"/>
        <v>2829.2134999999998</v>
      </c>
      <c r="AH6" s="11">
        <f t="shared" si="1"/>
        <v>1453.9069</v>
      </c>
      <c r="AI6" s="11">
        <f>AH6/AG6*100</f>
        <v>51.389083927388299</v>
      </c>
      <c r="AJ6" s="10">
        <v>73.244100000000003</v>
      </c>
      <c r="AK6" s="10">
        <v>2.0152999999999999</v>
      </c>
      <c r="AL6" s="10">
        <f>AK6/AJ6*100</f>
        <v>2.751484419905494</v>
      </c>
      <c r="AM6" s="10">
        <v>95.334800000000001</v>
      </c>
      <c r="AN6" s="10">
        <v>0.21</v>
      </c>
      <c r="AO6" s="10">
        <f>AN6/AM6*100</f>
        <v>0.22027633141308314</v>
      </c>
      <c r="AP6" s="10">
        <v>43.119</v>
      </c>
      <c r="AQ6" s="10">
        <v>43.5807</v>
      </c>
      <c r="AR6" s="10">
        <f>AQ6/AP6*100</f>
        <v>101.07075767063243</v>
      </c>
      <c r="AS6" s="11">
        <f t="shared" si="2"/>
        <v>211.6979</v>
      </c>
      <c r="AT6" s="11">
        <f t="shared" si="3"/>
        <v>45.805999999999997</v>
      </c>
      <c r="AU6" s="11">
        <f>AT6/AS6*100</f>
        <v>21.637437121483018</v>
      </c>
      <c r="AV6" s="10">
        <v>83.499799999999993</v>
      </c>
      <c r="AW6" s="10">
        <v>87.119399999999999</v>
      </c>
      <c r="AX6" s="10">
        <f>AW6/AV6*100</f>
        <v>104.33486068230104</v>
      </c>
      <c r="AY6" s="10">
        <v>6.5025000000000004</v>
      </c>
      <c r="AZ6" s="10">
        <v>26.1845</v>
      </c>
      <c r="BA6" s="10">
        <f>AZ6/AY6*100</f>
        <v>402.68358323721645</v>
      </c>
      <c r="BB6" s="11">
        <f t="shared" si="4"/>
        <v>90.002299999999991</v>
      </c>
      <c r="BC6" s="11">
        <f t="shared" si="5"/>
        <v>113.3039</v>
      </c>
      <c r="BD6" s="11">
        <f>BC6/BB6*100</f>
        <v>125.89000503320472</v>
      </c>
      <c r="BE6" s="11">
        <f t="shared" si="6"/>
        <v>3130.9137000000001</v>
      </c>
      <c r="BF6" s="11">
        <f t="shared" si="7"/>
        <v>1613.0167999999999</v>
      </c>
      <c r="BG6" s="11">
        <f>BF6/BE6*100</f>
        <v>51.519043785844367</v>
      </c>
      <c r="BH6" s="10">
        <v>193.38827000000001</v>
      </c>
      <c r="BI6" s="10">
        <v>53.89</v>
      </c>
      <c r="BJ6" s="10">
        <f>BI6/BH6*100</f>
        <v>27.866219600599351</v>
      </c>
      <c r="BK6" s="10">
        <v>162.85328000000001</v>
      </c>
      <c r="BL6" s="10">
        <v>258.6309</v>
      </c>
      <c r="BM6" s="10">
        <f>BL6/BK6*100</f>
        <v>158.81221428269666</v>
      </c>
      <c r="BN6" s="10">
        <v>142.49662000000001</v>
      </c>
      <c r="BO6" s="10">
        <v>54.403700000000001</v>
      </c>
      <c r="BP6" s="10">
        <f>BO6/BN6*100</f>
        <v>38.178940665399644</v>
      </c>
      <c r="BQ6" s="10">
        <v>173.03161</v>
      </c>
      <c r="BR6" s="10">
        <v>351.98</v>
      </c>
      <c r="BS6" s="10">
        <f>BR6/BQ6*100</f>
        <v>203.41947925006303</v>
      </c>
      <c r="BT6" s="10">
        <v>73.283975999999996</v>
      </c>
      <c r="BU6" s="10">
        <v>40.920999999999999</v>
      </c>
      <c r="BV6" s="10">
        <f>BU6/BT6*100</f>
        <v>55.838946292979522</v>
      </c>
      <c r="BW6" s="10">
        <v>109.92596399999999</v>
      </c>
      <c r="BX6" s="10">
        <v>36.339599999999997</v>
      </c>
      <c r="BY6" s="10">
        <f>BX6/BW6*100</f>
        <v>33.058250005430928</v>
      </c>
      <c r="BZ6" s="10">
        <v>50.891649999999998</v>
      </c>
      <c r="CA6" s="10">
        <v>5.1452999999999998</v>
      </c>
      <c r="CB6" s="10">
        <f>CA6/BZ6*100</f>
        <v>10.110302967186168</v>
      </c>
      <c r="CC6" s="10">
        <v>111.96163</v>
      </c>
      <c r="CD6" s="10">
        <v>173.08250000000001</v>
      </c>
      <c r="CE6" s="10">
        <f>CD6/CC6*100</f>
        <v>154.59090761718994</v>
      </c>
      <c r="CF6" s="11">
        <f t="shared" si="8"/>
        <v>1017.8330000000001</v>
      </c>
      <c r="CG6" s="11">
        <f t="shared" si="9"/>
        <v>974.39299999999992</v>
      </c>
      <c r="CH6" s="11">
        <f>CG6/CF6*100</f>
        <v>95.732109294943257</v>
      </c>
      <c r="CI6" s="10">
        <v>11.475</v>
      </c>
      <c r="CJ6" s="10">
        <v>300.45679999999999</v>
      </c>
      <c r="CK6" s="10">
        <f>CJ6/CI6*100</f>
        <v>2618.3599128540304</v>
      </c>
      <c r="CL6" s="10">
        <v>96.474999999999994</v>
      </c>
      <c r="CM6" s="10">
        <v>15.23</v>
      </c>
      <c r="CN6" s="10">
        <f>CM6/CL6*100</f>
        <v>15.786473179580204</v>
      </c>
      <c r="CO6" s="10">
        <v>263.60520000000002</v>
      </c>
      <c r="CP6" s="10">
        <v>96.580200000000005</v>
      </c>
      <c r="CQ6" s="10">
        <f>CP6/CO6*100</f>
        <v>36.638199853417156</v>
      </c>
      <c r="CR6" s="10">
        <v>37.6295</v>
      </c>
      <c r="CS6" s="10">
        <v>0.03</v>
      </c>
      <c r="CT6" s="10">
        <f>CS6/CR6*100</f>
        <v>7.9724684090939288E-2</v>
      </c>
      <c r="CU6" s="10">
        <v>106.1</v>
      </c>
      <c r="CV6" s="10">
        <v>114.0355</v>
      </c>
      <c r="CW6" s="10">
        <f>CV6/CU6*100</f>
        <v>107.47926484448634</v>
      </c>
      <c r="CX6" s="10">
        <v>2.3056000000000001</v>
      </c>
      <c r="CY6" s="10">
        <v>0.10199999999999999</v>
      </c>
      <c r="CZ6" s="10">
        <f>CY6/CX6*100</f>
        <v>4.4240111034004155</v>
      </c>
      <c r="DA6" s="11">
        <f t="shared" si="10"/>
        <v>4666.3370000000004</v>
      </c>
      <c r="DB6" s="11">
        <f t="shared" si="11"/>
        <v>3113.8442999999997</v>
      </c>
      <c r="DC6" s="11">
        <f t="shared" ref="DC6:DC35" si="13">DB6/DA6*100</f>
        <v>66.729948994253945</v>
      </c>
    </row>
    <row r="7" spans="1:107" ht="19.5" customHeight="1">
      <c r="A7" s="21">
        <v>3</v>
      </c>
      <c r="B7" s="22" t="s">
        <v>43</v>
      </c>
      <c r="C7" s="10">
        <v>1950.4749999999999</v>
      </c>
      <c r="D7" s="10">
        <v>1544.8333</v>
      </c>
      <c r="E7" s="10">
        <f t="shared" ref="E7:E35" si="14">D7/C7*100</f>
        <v>79.202927492021175</v>
      </c>
      <c r="F7" s="10">
        <v>38.818899999999999</v>
      </c>
      <c r="G7" s="10">
        <v>2.0123000000000002</v>
      </c>
      <c r="H7" s="10">
        <f t="shared" ref="H7:H35" si="15">G7/F7*100</f>
        <v>5.1838151003763633</v>
      </c>
      <c r="I7" s="10">
        <v>218.76929999999999</v>
      </c>
      <c r="J7" s="10">
        <v>48.083300000000001</v>
      </c>
      <c r="K7" s="10">
        <f t="shared" ref="K7:K35" si="16">J7/I7*100</f>
        <v>21.978997967265062</v>
      </c>
      <c r="L7" s="10">
        <v>29.6752</v>
      </c>
      <c r="M7" s="10">
        <v>2.9272</v>
      </c>
      <c r="N7" s="10">
        <f t="shared" ref="N7:N35" si="17">M7/L7*100</f>
        <v>9.8641289696446872</v>
      </c>
      <c r="O7" s="10">
        <v>6.3860999999999999</v>
      </c>
      <c r="P7" s="10">
        <v>2.3099999999999999E-2</v>
      </c>
      <c r="Q7" s="10">
        <f t="shared" si="12"/>
        <v>0.36172311739559354</v>
      </c>
      <c r="R7" s="10">
        <v>44.660299999999999</v>
      </c>
      <c r="S7" s="10">
        <v>6.0023</v>
      </c>
      <c r="T7" s="10">
        <f t="shared" ref="T7:T35" si="18">S7/R7*100</f>
        <v>13.439900761974283</v>
      </c>
      <c r="U7" s="10">
        <v>11.538</v>
      </c>
      <c r="V7" s="10">
        <v>2.8197000000000001</v>
      </c>
      <c r="W7" s="10">
        <f t="shared" ref="W7:W35" si="19">V7/U7*100</f>
        <v>24.438377535101406</v>
      </c>
      <c r="X7" s="10">
        <v>22.26</v>
      </c>
      <c r="Y7" s="10">
        <v>2.9154</v>
      </c>
      <c r="Z7" s="10">
        <f t="shared" ref="Z7:Z35" si="20">Y7/X7*100</f>
        <v>13.097035040431265</v>
      </c>
      <c r="AA7" s="10">
        <v>20.157800000000002</v>
      </c>
      <c r="AB7" s="10">
        <v>2.77</v>
      </c>
      <c r="AC7" s="10">
        <f t="shared" ref="AC7:AC35" si="21">AB7/AA7*100</f>
        <v>13.741578942146463</v>
      </c>
      <c r="AD7" s="10">
        <v>0.43740000000000001</v>
      </c>
      <c r="AE7" s="10">
        <v>91.04</v>
      </c>
      <c r="AF7" s="10">
        <f t="shared" ref="AF7:AF35" si="22">AE7/AD7*100</f>
        <v>20813.90032007316</v>
      </c>
      <c r="AG7" s="11">
        <f t="shared" si="0"/>
        <v>2343.1779999999999</v>
      </c>
      <c r="AH7" s="11">
        <f t="shared" si="1"/>
        <v>1703.4266</v>
      </c>
      <c r="AI7" s="11">
        <f t="shared" ref="AI7:AI35" si="23">AH7/AG7*100</f>
        <v>72.697276946096295</v>
      </c>
      <c r="AJ7" s="10">
        <v>26.024999999999999</v>
      </c>
      <c r="AK7" s="10">
        <v>0.83979999999999999</v>
      </c>
      <c r="AL7" s="10">
        <f t="shared" ref="AL7:AL35" si="24">AK7/AJ7*100</f>
        <v>3.2268972142170989</v>
      </c>
      <c r="AM7" s="10">
        <v>18.438800000000001</v>
      </c>
      <c r="AN7" s="10">
        <v>0.17</v>
      </c>
      <c r="AO7" s="10">
        <f t="shared" ref="AO7:AO35" si="25">AN7/AM7*100</f>
        <v>0.92196889168492535</v>
      </c>
      <c r="AP7" s="10">
        <v>7.125</v>
      </c>
      <c r="AQ7" s="10">
        <v>33.769500000000001</v>
      </c>
      <c r="AR7" s="10">
        <f t="shared" ref="AR7:AR13" si="26">AQ7/AP7*100</f>
        <v>473.95789473684209</v>
      </c>
      <c r="AS7" s="11">
        <f t="shared" si="2"/>
        <v>51.588799999999999</v>
      </c>
      <c r="AT7" s="11">
        <f t="shared" si="3"/>
        <v>34.779299999999999</v>
      </c>
      <c r="AU7" s="11">
        <f t="shared" ref="AU7:AU35" si="27">AT7/AS7*100</f>
        <v>67.416377198151537</v>
      </c>
      <c r="AV7" s="10">
        <v>29.921299999999999</v>
      </c>
      <c r="AW7" s="10">
        <v>60.378399999999999</v>
      </c>
      <c r="AX7" s="10">
        <f t="shared" ref="AX7:AX35" si="28">AW7/AV7*100</f>
        <v>201.79069759669534</v>
      </c>
      <c r="AY7" s="10">
        <v>2.125</v>
      </c>
      <c r="AZ7" s="10">
        <v>6.907</v>
      </c>
      <c r="BA7" s="10">
        <f t="shared" ref="BA7:BA35" si="29">AZ7/AY7*100</f>
        <v>325.03529411764703</v>
      </c>
      <c r="BB7" s="11">
        <f t="shared" si="4"/>
        <v>32.046300000000002</v>
      </c>
      <c r="BC7" s="11">
        <f t="shared" si="5"/>
        <v>67.285399999999996</v>
      </c>
      <c r="BD7" s="11">
        <f t="shared" ref="BD7:BD35" si="30">BC7/BB7*100</f>
        <v>209.9630846618798</v>
      </c>
      <c r="BE7" s="11">
        <f t="shared" si="6"/>
        <v>2426.8130999999998</v>
      </c>
      <c r="BF7" s="11">
        <f t="shared" si="7"/>
        <v>1805.4912999999999</v>
      </c>
      <c r="BG7" s="11">
        <f t="shared" ref="BG7:BG35" si="31">BF7/BE7*100</f>
        <v>74.397624604877905</v>
      </c>
      <c r="BH7" s="10">
        <v>88.200526999999994</v>
      </c>
      <c r="BI7" s="10">
        <v>87.146000000000001</v>
      </c>
      <c r="BJ7" s="10">
        <f t="shared" ref="BJ7:BJ35" si="32">BI7/BH7*100</f>
        <v>98.804398300250526</v>
      </c>
      <c r="BK7" s="10">
        <v>74.274128000000005</v>
      </c>
      <c r="BL7" s="10">
        <v>211.30410000000001</v>
      </c>
      <c r="BM7" s="10">
        <f t="shared" ref="BM7:BM35" si="33">BL7/BK7*100</f>
        <v>284.49219895250735</v>
      </c>
      <c r="BN7" s="10">
        <v>64.989862000000002</v>
      </c>
      <c r="BO7" s="10">
        <v>62.8309</v>
      </c>
      <c r="BP7" s="10">
        <f t="shared" ref="BP7:BP35" si="34">BO7/BN7*100</f>
        <v>96.678001870507131</v>
      </c>
      <c r="BQ7" s="10">
        <v>78.916261000000006</v>
      </c>
      <c r="BR7" s="10">
        <v>93.784000000000006</v>
      </c>
      <c r="BS7" s="10">
        <f t="shared" ref="BS7:BS35" si="35">BR7/BQ7*100</f>
        <v>118.83989283273317</v>
      </c>
      <c r="BT7" s="10">
        <v>33.423357600000003</v>
      </c>
      <c r="BU7" s="10">
        <v>20.8795</v>
      </c>
      <c r="BV7" s="10">
        <f t="shared" ref="BV7:BV35" si="36">BU7/BT7*100</f>
        <v>62.469786099526992</v>
      </c>
      <c r="BW7" s="10">
        <v>50.135036399999997</v>
      </c>
      <c r="BX7" s="10">
        <v>30.8535</v>
      </c>
      <c r="BY7" s="10">
        <f t="shared" ref="BY7:BY35" si="37">BX7/BW7*100</f>
        <v>61.540795051661725</v>
      </c>
      <c r="BZ7" s="10">
        <v>23.210664999999999</v>
      </c>
      <c r="CA7" s="10">
        <v>1.3983000000000001</v>
      </c>
      <c r="CB7" s="10">
        <f t="shared" ref="CB7:CB35" si="38">CA7/BZ7*100</f>
        <v>6.024385772660974</v>
      </c>
      <c r="CC7" s="10">
        <v>51.063462999999999</v>
      </c>
      <c r="CD7" s="10">
        <v>135.3015</v>
      </c>
      <c r="CE7" s="10">
        <f t="shared" ref="CE7:CE35" si="39">CD7/CC7*100</f>
        <v>264.96734073832789</v>
      </c>
      <c r="CF7" s="11">
        <f t="shared" si="8"/>
        <v>464.2133</v>
      </c>
      <c r="CG7" s="11">
        <f t="shared" si="9"/>
        <v>643.49779999999998</v>
      </c>
      <c r="CH7" s="11">
        <f t="shared" ref="CH7:CH35" si="40">CG7/CF7*100</f>
        <v>138.62114678747895</v>
      </c>
      <c r="CI7" s="10">
        <v>0</v>
      </c>
      <c r="CJ7" s="10">
        <v>0</v>
      </c>
      <c r="CK7" s="10" t="e">
        <f t="shared" ref="CK7:CK35" si="41">CJ7/CI7*100</f>
        <v>#DIV/0!</v>
      </c>
      <c r="CL7" s="10">
        <v>106.2</v>
      </c>
      <c r="CM7" s="10">
        <v>10.14</v>
      </c>
      <c r="CN7" s="10">
        <f t="shared" ref="CN7:CN35" si="42">CM7/CL7*100</f>
        <v>9.5480225988700571</v>
      </c>
      <c r="CO7" s="10">
        <v>65.412000000000006</v>
      </c>
      <c r="CP7" s="10">
        <v>36.315199999999997</v>
      </c>
      <c r="CQ7" s="10">
        <f t="shared" ref="CQ7:CQ35" si="43">CP7/CO7*100</f>
        <v>55.517642022870419</v>
      </c>
      <c r="CR7" s="10">
        <v>1.0598000000000001</v>
      </c>
      <c r="CS7" s="10">
        <v>0</v>
      </c>
      <c r="CT7" s="10">
        <f t="shared" ref="CT7:CT35" si="44">CS7/CR7*100</f>
        <v>0</v>
      </c>
      <c r="CU7" s="10">
        <v>40.5</v>
      </c>
      <c r="CV7" s="10">
        <v>18.09</v>
      </c>
      <c r="CW7" s="10">
        <f t="shared" ref="CW7:CW35" si="45">CV7/CU7*100</f>
        <v>44.666666666666664</v>
      </c>
      <c r="CX7" s="10">
        <v>29.47</v>
      </c>
      <c r="CY7" s="10">
        <v>0.05</v>
      </c>
      <c r="CZ7" s="10">
        <f t="shared" ref="CZ7:CZ35" si="46">CY7/CX7*100</f>
        <v>0.16966406515100105</v>
      </c>
      <c r="DA7" s="11">
        <f t="shared" si="10"/>
        <v>3133.6682000000001</v>
      </c>
      <c r="DB7" s="11">
        <f t="shared" si="11"/>
        <v>2513.5843</v>
      </c>
      <c r="DC7" s="11">
        <f t="shared" si="13"/>
        <v>80.212203066042534</v>
      </c>
    </row>
    <row r="8" spans="1:107" ht="19.5" customHeight="1">
      <c r="A8" s="21">
        <v>4</v>
      </c>
      <c r="B8" s="22" t="s">
        <v>44</v>
      </c>
      <c r="C8" s="10">
        <v>1248.8525</v>
      </c>
      <c r="D8" s="10">
        <v>939.65859999999998</v>
      </c>
      <c r="E8" s="10">
        <f t="shared" si="14"/>
        <v>75.241759935620905</v>
      </c>
      <c r="F8" s="10">
        <v>36.489199999999997</v>
      </c>
      <c r="G8" s="10">
        <v>0.45</v>
      </c>
      <c r="H8" s="10">
        <f t="shared" si="15"/>
        <v>1.2332416166975435</v>
      </c>
      <c r="I8" s="10">
        <v>82.127799999999993</v>
      </c>
      <c r="J8" s="10">
        <v>20.381399999999999</v>
      </c>
      <c r="K8" s="10">
        <f t="shared" si="16"/>
        <v>24.81668813726899</v>
      </c>
      <c r="L8" s="10">
        <v>32.3431</v>
      </c>
      <c r="M8" s="10">
        <v>4.03</v>
      </c>
      <c r="N8" s="10">
        <f t="shared" si="17"/>
        <v>12.460153788597877</v>
      </c>
      <c r="O8" s="10">
        <v>5.0975000000000001</v>
      </c>
      <c r="P8" s="10">
        <v>1.6E-2</v>
      </c>
      <c r="Q8" s="10">
        <f t="shared" si="12"/>
        <v>0.31387935262383521</v>
      </c>
      <c r="R8" s="10">
        <v>79.337999999999994</v>
      </c>
      <c r="S8" s="10">
        <v>20.121600000000001</v>
      </c>
      <c r="T8" s="10">
        <f t="shared" si="18"/>
        <v>25.36186946986312</v>
      </c>
      <c r="U8" s="10">
        <v>40.481499999999997</v>
      </c>
      <c r="V8" s="10">
        <v>5.7586000000000004</v>
      </c>
      <c r="W8" s="10">
        <f t="shared" si="19"/>
        <v>14.225263391919768</v>
      </c>
      <c r="X8" s="10">
        <v>24.733899999999998</v>
      </c>
      <c r="Y8" s="10">
        <v>14.9567</v>
      </c>
      <c r="Z8" s="10">
        <f t="shared" si="20"/>
        <v>60.470447442578809</v>
      </c>
      <c r="AA8" s="10">
        <v>64.950999999999993</v>
      </c>
      <c r="AB8" s="10">
        <v>6.6497999999999999</v>
      </c>
      <c r="AC8" s="10">
        <f t="shared" si="21"/>
        <v>10.23817955073825</v>
      </c>
      <c r="AD8" s="10">
        <v>0.63149999999999995</v>
      </c>
      <c r="AE8" s="10">
        <v>139.24010000000001</v>
      </c>
      <c r="AF8" s="10">
        <f t="shared" si="22"/>
        <v>22049.105304829773</v>
      </c>
      <c r="AG8" s="11">
        <f t="shared" si="0"/>
        <v>1615.0459999999998</v>
      </c>
      <c r="AH8" s="11">
        <f t="shared" si="1"/>
        <v>1151.2628</v>
      </c>
      <c r="AI8" s="11">
        <f t="shared" si="23"/>
        <v>71.283591922459181</v>
      </c>
      <c r="AJ8" s="10">
        <v>34.575000000000003</v>
      </c>
      <c r="AK8" s="10">
        <v>0.77749999999999997</v>
      </c>
      <c r="AL8" s="10">
        <f t="shared" si="24"/>
        <v>2.2487346348517714</v>
      </c>
      <c r="AM8" s="10">
        <v>2.593</v>
      </c>
      <c r="AN8" s="10">
        <v>0</v>
      </c>
      <c r="AO8" s="10">
        <f t="shared" si="25"/>
        <v>0</v>
      </c>
      <c r="AP8" s="10">
        <v>3.8420000000000001</v>
      </c>
      <c r="AQ8" s="10">
        <v>23.712800000000001</v>
      </c>
      <c r="AR8" s="10">
        <f t="shared" si="26"/>
        <v>617.19937532535141</v>
      </c>
      <c r="AS8" s="11">
        <f t="shared" si="2"/>
        <v>41.010000000000005</v>
      </c>
      <c r="AT8" s="11">
        <f t="shared" si="3"/>
        <v>24.490300000000001</v>
      </c>
      <c r="AU8" s="11">
        <f t="shared" si="27"/>
        <v>59.71787368934406</v>
      </c>
      <c r="AV8" s="10">
        <v>18.150099999999998</v>
      </c>
      <c r="AW8" s="10">
        <v>16.891100000000002</v>
      </c>
      <c r="AX8" s="10">
        <f t="shared" si="28"/>
        <v>93.063399099729494</v>
      </c>
      <c r="AY8" s="10">
        <v>12.1</v>
      </c>
      <c r="AZ8" s="10">
        <v>30.819199999999999</v>
      </c>
      <c r="BA8" s="10">
        <f t="shared" si="29"/>
        <v>254.70413223140494</v>
      </c>
      <c r="BB8" s="11">
        <f t="shared" si="4"/>
        <v>30.250099999999996</v>
      </c>
      <c r="BC8" s="11">
        <f t="shared" si="5"/>
        <v>47.710300000000004</v>
      </c>
      <c r="BD8" s="11">
        <f t="shared" si="30"/>
        <v>157.71947861329386</v>
      </c>
      <c r="BE8" s="11">
        <f t="shared" si="6"/>
        <v>1686.3060999999998</v>
      </c>
      <c r="BF8" s="11">
        <f t="shared" si="7"/>
        <v>1223.4634000000001</v>
      </c>
      <c r="BG8" s="11">
        <f t="shared" si="31"/>
        <v>72.552865698582252</v>
      </c>
      <c r="BH8" s="10">
        <v>79.942499999999995</v>
      </c>
      <c r="BI8" s="10">
        <v>38.869999999999997</v>
      </c>
      <c r="BJ8" s="10">
        <f t="shared" si="32"/>
        <v>48.622447384057295</v>
      </c>
      <c r="BK8" s="10">
        <v>67.319999999999993</v>
      </c>
      <c r="BL8" s="10">
        <v>138.09299999999999</v>
      </c>
      <c r="BM8" s="10">
        <f t="shared" si="33"/>
        <v>205.12923351158645</v>
      </c>
      <c r="BN8" s="10">
        <v>58.905000000000001</v>
      </c>
      <c r="BO8" s="10">
        <v>24.278199999999998</v>
      </c>
      <c r="BP8" s="10">
        <f t="shared" si="34"/>
        <v>41.215856039385443</v>
      </c>
      <c r="BQ8" s="10">
        <v>71.527500000000003</v>
      </c>
      <c r="BR8" s="10">
        <v>77.23</v>
      </c>
      <c r="BS8" s="10">
        <f t="shared" si="35"/>
        <v>107.97245814546852</v>
      </c>
      <c r="BT8" s="10">
        <v>30.294</v>
      </c>
      <c r="BU8" s="10">
        <v>6.15</v>
      </c>
      <c r="BV8" s="10">
        <f t="shared" si="36"/>
        <v>20.301049712814422</v>
      </c>
      <c r="BW8" s="10">
        <v>45.441000000000003</v>
      </c>
      <c r="BX8" s="10">
        <v>12.6142</v>
      </c>
      <c r="BY8" s="10">
        <f t="shared" si="37"/>
        <v>27.759512334675733</v>
      </c>
      <c r="BZ8" s="10">
        <v>21.037500000000001</v>
      </c>
      <c r="CA8" s="10">
        <v>3.1475</v>
      </c>
      <c r="CB8" s="10">
        <f t="shared" si="38"/>
        <v>14.961378490790253</v>
      </c>
      <c r="CC8" s="10">
        <v>46.282499999999999</v>
      </c>
      <c r="CD8" s="10">
        <v>137.0702</v>
      </c>
      <c r="CE8" s="10">
        <f t="shared" si="39"/>
        <v>296.15988764651865</v>
      </c>
      <c r="CF8" s="11">
        <f t="shared" si="8"/>
        <v>420.75</v>
      </c>
      <c r="CG8" s="11">
        <f t="shared" si="9"/>
        <v>437.45309999999995</v>
      </c>
      <c r="CH8" s="11">
        <f t="shared" si="40"/>
        <v>103.9698395721925</v>
      </c>
      <c r="CI8" s="10">
        <v>2.4649999999999999</v>
      </c>
      <c r="CJ8" s="10">
        <v>0</v>
      </c>
      <c r="CK8" s="10">
        <f t="shared" si="41"/>
        <v>0</v>
      </c>
      <c r="CL8" s="10">
        <v>28.56</v>
      </c>
      <c r="CM8" s="10">
        <v>10.1539</v>
      </c>
      <c r="CN8" s="10">
        <f t="shared" si="42"/>
        <v>35.552871148459388</v>
      </c>
      <c r="CO8" s="10">
        <v>249.9</v>
      </c>
      <c r="CP8" s="10">
        <v>60.21</v>
      </c>
      <c r="CQ8" s="10">
        <f t="shared" si="43"/>
        <v>24.093637454981991</v>
      </c>
      <c r="CR8" s="10">
        <v>1.0911999999999999</v>
      </c>
      <c r="CS8" s="10">
        <v>4.1000000000000002E-2</v>
      </c>
      <c r="CT8" s="10">
        <f t="shared" si="44"/>
        <v>3.7573313782991202</v>
      </c>
      <c r="CU8" s="10">
        <v>193.35</v>
      </c>
      <c r="CV8" s="10">
        <v>64.221100000000007</v>
      </c>
      <c r="CW8" s="10">
        <f t="shared" si="45"/>
        <v>33.21494698732868</v>
      </c>
      <c r="CX8" s="10">
        <v>24.3338</v>
      </c>
      <c r="CY8" s="10">
        <v>1.0669999999999999</v>
      </c>
      <c r="CZ8" s="10">
        <f t="shared" si="46"/>
        <v>4.3848474138852129</v>
      </c>
      <c r="DA8" s="11">
        <f t="shared" si="10"/>
        <v>2606.7560999999996</v>
      </c>
      <c r="DB8" s="11">
        <f t="shared" si="11"/>
        <v>1796.6095</v>
      </c>
      <c r="DC8" s="11">
        <f t="shared" si="13"/>
        <v>68.921273455541183</v>
      </c>
    </row>
    <row r="9" spans="1:107" ht="19.5" customHeight="1">
      <c r="A9" s="21">
        <v>5</v>
      </c>
      <c r="B9" s="22" t="s">
        <v>45</v>
      </c>
      <c r="C9" s="10">
        <v>531.10379999999998</v>
      </c>
      <c r="D9" s="10">
        <v>776.15800000000002</v>
      </c>
      <c r="E9" s="10">
        <f t="shared" si="14"/>
        <v>146.14054729037903</v>
      </c>
      <c r="F9" s="10">
        <v>22.025500000000001</v>
      </c>
      <c r="G9" s="10">
        <v>0.1389</v>
      </c>
      <c r="H9" s="10">
        <f t="shared" si="15"/>
        <v>0.63063267576218474</v>
      </c>
      <c r="I9" s="10">
        <v>86.632900000000006</v>
      </c>
      <c r="J9" s="10">
        <v>12.526300000000001</v>
      </c>
      <c r="K9" s="10">
        <f t="shared" si="16"/>
        <v>14.459056547801124</v>
      </c>
      <c r="L9" s="10">
        <v>14.7692</v>
      </c>
      <c r="M9" s="10">
        <v>4.0019999999999998</v>
      </c>
      <c r="N9" s="10">
        <f t="shared" si="17"/>
        <v>27.096931451940527</v>
      </c>
      <c r="O9" s="10">
        <v>3.1741000000000001</v>
      </c>
      <c r="P9" s="10">
        <v>3.61E-2</v>
      </c>
      <c r="Q9" s="10">
        <f t="shared" si="12"/>
        <v>1.1373302668472953</v>
      </c>
      <c r="R9" s="10">
        <v>36.258400000000002</v>
      </c>
      <c r="S9" s="10">
        <v>17.415199999999999</v>
      </c>
      <c r="T9" s="10">
        <f t="shared" si="18"/>
        <v>48.030801138494802</v>
      </c>
      <c r="U9" s="10">
        <v>42.083599999999997</v>
      </c>
      <c r="V9" s="10">
        <v>9.3477999999999994</v>
      </c>
      <c r="W9" s="10">
        <f t="shared" si="19"/>
        <v>22.212453307226568</v>
      </c>
      <c r="X9" s="10">
        <v>28.291499999999999</v>
      </c>
      <c r="Y9" s="10">
        <v>3.6833</v>
      </c>
      <c r="Z9" s="10">
        <f t="shared" si="20"/>
        <v>13.019104678083524</v>
      </c>
      <c r="AA9" s="10">
        <v>12.521800000000001</v>
      </c>
      <c r="AB9" s="10">
        <v>3.8241000000000001</v>
      </c>
      <c r="AC9" s="10">
        <f t="shared" si="21"/>
        <v>30.539539043907425</v>
      </c>
      <c r="AD9" s="10">
        <v>2.5181</v>
      </c>
      <c r="AE9" s="10">
        <v>87.515199999999993</v>
      </c>
      <c r="AF9" s="10">
        <f t="shared" si="22"/>
        <v>3475.4457726063301</v>
      </c>
      <c r="AG9" s="11">
        <f t="shared" si="0"/>
        <v>779.37889999999993</v>
      </c>
      <c r="AH9" s="11">
        <f t="shared" si="1"/>
        <v>914.64689999999996</v>
      </c>
      <c r="AI9" s="11">
        <f t="shared" si="23"/>
        <v>117.35587145097206</v>
      </c>
      <c r="AJ9" s="10">
        <v>33.571899999999999</v>
      </c>
      <c r="AK9" s="10">
        <v>0.1414</v>
      </c>
      <c r="AL9" s="10">
        <f t="shared" si="24"/>
        <v>0.42118557484086394</v>
      </c>
      <c r="AM9" s="10">
        <v>5.8871000000000002</v>
      </c>
      <c r="AN9" s="10">
        <v>0.61639999999999995</v>
      </c>
      <c r="AO9" s="10">
        <f t="shared" si="25"/>
        <v>10.470350427205243</v>
      </c>
      <c r="AP9" s="10">
        <v>4.2074999999999996</v>
      </c>
      <c r="AQ9" s="10">
        <v>17.680199999999999</v>
      </c>
      <c r="AR9" s="10">
        <f t="shared" si="26"/>
        <v>420.20677361853831</v>
      </c>
      <c r="AS9" s="11">
        <f t="shared" si="2"/>
        <v>43.666499999999999</v>
      </c>
      <c r="AT9" s="11">
        <f t="shared" si="3"/>
        <v>18.437999999999999</v>
      </c>
      <c r="AU9" s="11">
        <f t="shared" si="27"/>
        <v>42.224588643468103</v>
      </c>
      <c r="AV9" s="10">
        <v>2.5695999999999999</v>
      </c>
      <c r="AW9" s="10">
        <v>45.621299999999998</v>
      </c>
      <c r="AX9" s="10">
        <f t="shared" si="28"/>
        <v>1775.424190535492</v>
      </c>
      <c r="AY9" s="10">
        <v>7.3474000000000004</v>
      </c>
      <c r="AZ9" s="10">
        <v>28.494700000000002</v>
      </c>
      <c r="BA9" s="10">
        <f t="shared" si="29"/>
        <v>387.8201812886191</v>
      </c>
      <c r="BB9" s="11">
        <f t="shared" si="4"/>
        <v>9.9169999999999998</v>
      </c>
      <c r="BC9" s="11">
        <f t="shared" si="5"/>
        <v>74.116</v>
      </c>
      <c r="BD9" s="11">
        <f t="shared" si="30"/>
        <v>747.36311384491273</v>
      </c>
      <c r="BE9" s="11">
        <f t="shared" si="6"/>
        <v>832.96239999999989</v>
      </c>
      <c r="BF9" s="11">
        <f t="shared" si="7"/>
        <v>1007.2008999999999</v>
      </c>
      <c r="BG9" s="11">
        <f t="shared" si="31"/>
        <v>120.91793098944204</v>
      </c>
      <c r="BH9" s="10">
        <v>58.679124999999999</v>
      </c>
      <c r="BI9" s="10">
        <v>89.945599999999999</v>
      </c>
      <c r="BJ9" s="10">
        <f t="shared" si="32"/>
        <v>153.2838125994551</v>
      </c>
      <c r="BK9" s="10">
        <v>49.414000000000001</v>
      </c>
      <c r="BL9" s="10">
        <v>219.32990000000001</v>
      </c>
      <c r="BM9" s="10">
        <f t="shared" si="33"/>
        <v>443.86186101104954</v>
      </c>
      <c r="BN9" s="10">
        <v>43.237250000000003</v>
      </c>
      <c r="BO9" s="10">
        <v>121.3708</v>
      </c>
      <c r="BP9" s="10">
        <f t="shared" si="34"/>
        <v>280.70887949626768</v>
      </c>
      <c r="BQ9" s="10">
        <v>52.502375000000001</v>
      </c>
      <c r="BR9" s="10">
        <v>76.820400000000006</v>
      </c>
      <c r="BS9" s="10">
        <f t="shared" si="35"/>
        <v>146.31795228311103</v>
      </c>
      <c r="BT9" s="10">
        <v>22.2363</v>
      </c>
      <c r="BU9" s="10">
        <v>18.638100000000001</v>
      </c>
      <c r="BV9" s="10">
        <f t="shared" si="36"/>
        <v>83.818351074594261</v>
      </c>
      <c r="BW9" s="10">
        <v>33.35445</v>
      </c>
      <c r="BX9" s="10">
        <v>10.849</v>
      </c>
      <c r="BY9" s="10">
        <f t="shared" si="37"/>
        <v>32.52639452906584</v>
      </c>
      <c r="BZ9" s="10">
        <v>15.441875</v>
      </c>
      <c r="CA9" s="10">
        <v>2.1882000000000001</v>
      </c>
      <c r="CB9" s="10">
        <f t="shared" si="38"/>
        <v>14.170558950904603</v>
      </c>
      <c r="CC9" s="10">
        <v>33.972124999999998</v>
      </c>
      <c r="CD9" s="10">
        <v>135.5874</v>
      </c>
      <c r="CE9" s="10">
        <f t="shared" si="39"/>
        <v>399.11368511684213</v>
      </c>
      <c r="CF9" s="11">
        <f t="shared" si="8"/>
        <v>308.83749999999998</v>
      </c>
      <c r="CG9" s="11">
        <f t="shared" si="9"/>
        <v>674.72939999999994</v>
      </c>
      <c r="CH9" s="11">
        <f t="shared" si="40"/>
        <v>218.47392237017851</v>
      </c>
      <c r="CI9" s="10">
        <v>10</v>
      </c>
      <c r="CJ9" s="10">
        <v>0</v>
      </c>
      <c r="CK9" s="10">
        <f t="shared" si="41"/>
        <v>0</v>
      </c>
      <c r="CL9" s="10">
        <v>14.258800000000001</v>
      </c>
      <c r="CM9" s="10">
        <v>7.2385000000000002</v>
      </c>
      <c r="CN9" s="10">
        <f t="shared" si="42"/>
        <v>50.765141526636185</v>
      </c>
      <c r="CO9" s="10">
        <v>58.862499999999997</v>
      </c>
      <c r="CP9" s="10">
        <v>41.532899999999998</v>
      </c>
      <c r="CQ9" s="10">
        <f t="shared" si="43"/>
        <v>70.559184540242086</v>
      </c>
      <c r="CR9" s="10">
        <v>4.6719999999999997</v>
      </c>
      <c r="CS9" s="10">
        <v>0</v>
      </c>
      <c r="CT9" s="10">
        <f t="shared" si="44"/>
        <v>0</v>
      </c>
      <c r="CU9" s="10">
        <v>79.81</v>
      </c>
      <c r="CV9" s="10">
        <v>16.62</v>
      </c>
      <c r="CW9" s="10">
        <f t="shared" si="45"/>
        <v>20.824458087958902</v>
      </c>
      <c r="CX9" s="10">
        <v>7.26</v>
      </c>
      <c r="CY9" s="10">
        <v>0</v>
      </c>
      <c r="CZ9" s="10">
        <f t="shared" si="46"/>
        <v>0</v>
      </c>
      <c r="DA9" s="11">
        <f t="shared" si="10"/>
        <v>1316.6632</v>
      </c>
      <c r="DB9" s="11">
        <f t="shared" si="11"/>
        <v>1747.3217</v>
      </c>
      <c r="DC9" s="11">
        <f t="shared" si="13"/>
        <v>132.70832662445491</v>
      </c>
    </row>
    <row r="10" spans="1:107" ht="19.5" customHeight="1">
      <c r="A10" s="21">
        <v>6</v>
      </c>
      <c r="B10" s="22" t="s">
        <v>46</v>
      </c>
      <c r="C10" s="10">
        <v>255.45609999999999</v>
      </c>
      <c r="D10" s="10">
        <v>311.16629999999998</v>
      </c>
      <c r="E10" s="10">
        <f t="shared" si="14"/>
        <v>121.80813063379578</v>
      </c>
      <c r="F10" s="10">
        <v>5.2675999999999998</v>
      </c>
      <c r="G10" s="10">
        <v>1.0495000000000001</v>
      </c>
      <c r="H10" s="10">
        <f t="shared" si="15"/>
        <v>19.923684410357662</v>
      </c>
      <c r="I10" s="10">
        <v>25.037199999999999</v>
      </c>
      <c r="J10" s="10">
        <v>2.7187000000000001</v>
      </c>
      <c r="K10" s="10">
        <f t="shared" si="16"/>
        <v>10.858642340197786</v>
      </c>
      <c r="L10" s="10">
        <v>9.2933000000000003</v>
      </c>
      <c r="M10" s="10">
        <v>1.9578</v>
      </c>
      <c r="N10" s="10">
        <f t="shared" si="17"/>
        <v>21.066790053048969</v>
      </c>
      <c r="O10" s="10">
        <v>1.8638999999999999</v>
      </c>
      <c r="P10" s="10">
        <v>0</v>
      </c>
      <c r="Q10" s="10">
        <f t="shared" si="12"/>
        <v>0</v>
      </c>
      <c r="R10" s="10">
        <v>11.3607</v>
      </c>
      <c r="S10" s="10">
        <v>1.8627</v>
      </c>
      <c r="T10" s="10">
        <f t="shared" si="18"/>
        <v>16.395996725553886</v>
      </c>
      <c r="U10" s="10">
        <v>15.952500000000001</v>
      </c>
      <c r="V10" s="10">
        <v>1.5579000000000001</v>
      </c>
      <c r="W10" s="10">
        <f t="shared" si="19"/>
        <v>9.7658674188998589</v>
      </c>
      <c r="X10" s="10">
        <v>9.4565999999999999</v>
      </c>
      <c r="Y10" s="10">
        <v>2.4217</v>
      </c>
      <c r="Z10" s="10">
        <f t="shared" si="20"/>
        <v>25.608569676204979</v>
      </c>
      <c r="AA10" s="10">
        <v>11.7026</v>
      </c>
      <c r="AB10" s="10">
        <v>2.2770000000000001</v>
      </c>
      <c r="AC10" s="10">
        <f t="shared" si="21"/>
        <v>19.457214636063782</v>
      </c>
      <c r="AD10" s="10">
        <v>1.2284999999999999</v>
      </c>
      <c r="AE10" s="10">
        <v>12.295</v>
      </c>
      <c r="AF10" s="10">
        <f t="shared" si="22"/>
        <v>1000.8140008140009</v>
      </c>
      <c r="AG10" s="11">
        <f t="shared" si="0"/>
        <v>346.61900000000003</v>
      </c>
      <c r="AH10" s="11">
        <f t="shared" si="1"/>
        <v>337.3066</v>
      </c>
      <c r="AI10" s="11">
        <f t="shared" si="23"/>
        <v>97.313361356417275</v>
      </c>
      <c r="AJ10" s="10">
        <v>21.3977</v>
      </c>
      <c r="AK10" s="10">
        <v>0</v>
      </c>
      <c r="AL10" s="10">
        <f t="shared" si="24"/>
        <v>0</v>
      </c>
      <c r="AM10" s="10">
        <v>2.5083000000000002</v>
      </c>
      <c r="AN10" s="10">
        <v>2.63E-2</v>
      </c>
      <c r="AO10" s="10">
        <f t="shared" si="25"/>
        <v>1.0485189171949127</v>
      </c>
      <c r="AP10" s="10">
        <v>1.5308999999999999</v>
      </c>
      <c r="AQ10" s="10">
        <v>7.2542</v>
      </c>
      <c r="AR10" s="10">
        <f t="shared" si="26"/>
        <v>473.85198249395779</v>
      </c>
      <c r="AS10" s="11">
        <f t="shared" si="2"/>
        <v>25.436900000000001</v>
      </c>
      <c r="AT10" s="11">
        <f t="shared" si="3"/>
        <v>7.2805</v>
      </c>
      <c r="AU10" s="11">
        <f t="shared" si="27"/>
        <v>28.621805330052009</v>
      </c>
      <c r="AV10" s="10">
        <v>15.2012</v>
      </c>
      <c r="AW10" s="10">
        <v>13.8757</v>
      </c>
      <c r="AX10" s="10">
        <f t="shared" si="28"/>
        <v>91.280293661026761</v>
      </c>
      <c r="AY10" s="10">
        <v>7.0605000000000002</v>
      </c>
      <c r="AZ10" s="10">
        <v>5.0559000000000003</v>
      </c>
      <c r="BA10" s="10">
        <f t="shared" si="29"/>
        <v>71.608243042277465</v>
      </c>
      <c r="BB10" s="11">
        <f t="shared" si="4"/>
        <v>22.261700000000001</v>
      </c>
      <c r="BC10" s="11">
        <f t="shared" si="5"/>
        <v>18.9316</v>
      </c>
      <c r="BD10" s="11">
        <f t="shared" si="30"/>
        <v>85.041124442428014</v>
      </c>
      <c r="BE10" s="11">
        <f t="shared" si="6"/>
        <v>394.31760000000003</v>
      </c>
      <c r="BF10" s="11">
        <f t="shared" si="7"/>
        <v>363.51870000000002</v>
      </c>
      <c r="BG10" s="11">
        <f t="shared" si="31"/>
        <v>92.189316429193113</v>
      </c>
      <c r="BH10" s="10">
        <v>27.22795</v>
      </c>
      <c r="BI10" s="10">
        <v>14.52</v>
      </c>
      <c r="BJ10" s="10">
        <f t="shared" si="32"/>
        <v>53.327554957314085</v>
      </c>
      <c r="BK10" s="10">
        <v>22.928799999999999</v>
      </c>
      <c r="BL10" s="10">
        <v>40.411700000000003</v>
      </c>
      <c r="BM10" s="10">
        <f t="shared" si="33"/>
        <v>176.24864798855592</v>
      </c>
      <c r="BN10" s="10">
        <v>20.0627</v>
      </c>
      <c r="BO10" s="10">
        <v>16.697299999999998</v>
      </c>
      <c r="BP10" s="10">
        <f t="shared" si="34"/>
        <v>83.225587782302483</v>
      </c>
      <c r="BQ10" s="10">
        <v>24.36185</v>
      </c>
      <c r="BR10" s="10">
        <v>18.235199999999999</v>
      </c>
      <c r="BS10" s="10">
        <f t="shared" si="35"/>
        <v>74.851458325209279</v>
      </c>
      <c r="BT10" s="10">
        <v>10.317959999999999</v>
      </c>
      <c r="BU10" s="10">
        <v>0.15</v>
      </c>
      <c r="BV10" s="10">
        <f t="shared" si="36"/>
        <v>1.4537757463684682</v>
      </c>
      <c r="BW10" s="10">
        <v>15.476940000000001</v>
      </c>
      <c r="BX10" s="10">
        <v>0.05</v>
      </c>
      <c r="BY10" s="10">
        <f t="shared" si="37"/>
        <v>0.32306127697077069</v>
      </c>
      <c r="BZ10" s="10">
        <v>7.1652500000000003</v>
      </c>
      <c r="CA10" s="10">
        <v>0.60589999999999999</v>
      </c>
      <c r="CB10" s="10">
        <f t="shared" si="38"/>
        <v>8.4560901573566873</v>
      </c>
      <c r="CC10" s="10">
        <v>15.76355</v>
      </c>
      <c r="CD10" s="10">
        <v>87.540599999999998</v>
      </c>
      <c r="CE10" s="10">
        <f t="shared" si="39"/>
        <v>555.33556844746261</v>
      </c>
      <c r="CF10" s="11">
        <f t="shared" si="8"/>
        <v>143.30499999999998</v>
      </c>
      <c r="CG10" s="11">
        <f t="shared" si="9"/>
        <v>178.21070000000003</v>
      </c>
      <c r="CH10" s="11">
        <f t="shared" si="40"/>
        <v>124.35762883360668</v>
      </c>
      <c r="CI10" s="10">
        <v>0</v>
      </c>
      <c r="CJ10" s="10">
        <v>0</v>
      </c>
      <c r="CK10" s="10" t="e">
        <f t="shared" si="41"/>
        <v>#DIV/0!</v>
      </c>
      <c r="CL10" s="10">
        <v>5.4450000000000003</v>
      </c>
      <c r="CM10" s="10">
        <v>1.95</v>
      </c>
      <c r="CN10" s="10">
        <f t="shared" si="42"/>
        <v>35.812672176308538</v>
      </c>
      <c r="CO10" s="10">
        <v>45.09</v>
      </c>
      <c r="CP10" s="10">
        <v>13.798500000000001</v>
      </c>
      <c r="CQ10" s="10">
        <f t="shared" si="43"/>
        <v>30.602129075182965</v>
      </c>
      <c r="CR10" s="10">
        <v>3.4335</v>
      </c>
      <c r="CS10" s="10">
        <v>0</v>
      </c>
      <c r="CT10" s="10">
        <f t="shared" si="44"/>
        <v>0</v>
      </c>
      <c r="CU10" s="10">
        <v>27.72</v>
      </c>
      <c r="CV10" s="10">
        <v>2.1368999999999998</v>
      </c>
      <c r="CW10" s="10">
        <f t="shared" si="45"/>
        <v>7.7088744588744582</v>
      </c>
      <c r="CX10" s="10">
        <v>4.7300000000000004</v>
      </c>
      <c r="CY10" s="10">
        <v>0</v>
      </c>
      <c r="CZ10" s="10">
        <f t="shared" si="46"/>
        <v>0</v>
      </c>
      <c r="DA10" s="11">
        <f t="shared" si="10"/>
        <v>624.04110000000003</v>
      </c>
      <c r="DB10" s="11">
        <f t="shared" si="11"/>
        <v>559.61480000000006</v>
      </c>
      <c r="DC10" s="11">
        <f t="shared" si="13"/>
        <v>89.675952433261202</v>
      </c>
    </row>
    <row r="11" spans="1:107" ht="19.5" customHeight="1">
      <c r="A11" s="21">
        <v>7</v>
      </c>
      <c r="B11" s="22" t="s">
        <v>47</v>
      </c>
      <c r="C11" s="10">
        <v>1248.3234</v>
      </c>
      <c r="D11" s="10">
        <v>1012.2117</v>
      </c>
      <c r="E11" s="10">
        <f t="shared" si="14"/>
        <v>81.085694620480552</v>
      </c>
      <c r="F11" s="10">
        <v>20.123899999999999</v>
      </c>
      <c r="G11" s="10">
        <v>0.64</v>
      </c>
      <c r="H11" s="10">
        <f t="shared" si="15"/>
        <v>3.1802980535582073</v>
      </c>
      <c r="I11" s="10">
        <v>75.724000000000004</v>
      </c>
      <c r="J11" s="10">
        <v>35.061300000000003</v>
      </c>
      <c r="K11" s="10">
        <f t="shared" si="16"/>
        <v>46.301436796788337</v>
      </c>
      <c r="L11" s="10">
        <v>28.917100000000001</v>
      </c>
      <c r="M11" s="10">
        <v>7.9493</v>
      </c>
      <c r="N11" s="10">
        <f t="shared" si="17"/>
        <v>27.48996268643813</v>
      </c>
      <c r="O11" s="10">
        <v>2.1625999999999999</v>
      </c>
      <c r="P11" s="10">
        <v>0</v>
      </c>
      <c r="Q11" s="10">
        <f t="shared" si="12"/>
        <v>0</v>
      </c>
      <c r="R11" s="10">
        <v>60.214100000000002</v>
      </c>
      <c r="S11" s="10">
        <v>25.887899999999998</v>
      </c>
      <c r="T11" s="10">
        <f t="shared" si="18"/>
        <v>42.993086336921081</v>
      </c>
      <c r="U11" s="10">
        <v>35.322600000000001</v>
      </c>
      <c r="V11" s="10">
        <v>42.271799999999999</v>
      </c>
      <c r="W11" s="10">
        <f t="shared" si="19"/>
        <v>119.67352346656249</v>
      </c>
      <c r="X11" s="10">
        <v>12.176</v>
      </c>
      <c r="Y11" s="10">
        <v>13.6229</v>
      </c>
      <c r="Z11" s="10">
        <f t="shared" si="20"/>
        <v>111.88321287779237</v>
      </c>
      <c r="AA11" s="10">
        <v>33.360900000000001</v>
      </c>
      <c r="AB11" s="10">
        <v>10.183199999999999</v>
      </c>
      <c r="AC11" s="10">
        <f t="shared" si="21"/>
        <v>30.524356357292515</v>
      </c>
      <c r="AD11" s="10">
        <v>63.63</v>
      </c>
      <c r="AE11" s="10">
        <v>242.77930000000001</v>
      </c>
      <c r="AF11" s="10">
        <f t="shared" si="22"/>
        <v>381.54848341977055</v>
      </c>
      <c r="AG11" s="11">
        <f t="shared" si="0"/>
        <v>1579.9546</v>
      </c>
      <c r="AH11" s="11">
        <f t="shared" si="1"/>
        <v>1390.6073999999999</v>
      </c>
      <c r="AI11" s="11">
        <f t="shared" si="23"/>
        <v>88.015655639725338</v>
      </c>
      <c r="AJ11" s="10">
        <v>36.726900000000001</v>
      </c>
      <c r="AK11" s="10">
        <v>6.31</v>
      </c>
      <c r="AL11" s="10">
        <f t="shared" si="24"/>
        <v>17.1808674295952</v>
      </c>
      <c r="AM11" s="10">
        <v>4.4420000000000002</v>
      </c>
      <c r="AN11" s="10">
        <v>1.7625</v>
      </c>
      <c r="AO11" s="10">
        <f t="shared" si="25"/>
        <v>39.678072940117062</v>
      </c>
      <c r="AP11" s="10">
        <v>2.8369</v>
      </c>
      <c r="AQ11" s="10">
        <v>85.7</v>
      </c>
      <c r="AR11" s="10">
        <f t="shared" si="26"/>
        <v>3020.9030984525361</v>
      </c>
      <c r="AS11" s="11">
        <f t="shared" si="2"/>
        <v>44.005800000000001</v>
      </c>
      <c r="AT11" s="11">
        <f t="shared" si="3"/>
        <v>93.772500000000008</v>
      </c>
      <c r="AU11" s="11">
        <f t="shared" si="27"/>
        <v>213.09122888346539</v>
      </c>
      <c r="AV11" s="10">
        <v>161.73769999999999</v>
      </c>
      <c r="AW11" s="10">
        <v>65.564300000000003</v>
      </c>
      <c r="AX11" s="10">
        <f t="shared" si="28"/>
        <v>40.537425720781243</v>
      </c>
      <c r="AY11" s="10">
        <v>3.0375000000000001</v>
      </c>
      <c r="AZ11" s="10">
        <v>147.1</v>
      </c>
      <c r="BA11" s="10">
        <f t="shared" si="29"/>
        <v>4842.7983539094648</v>
      </c>
      <c r="BB11" s="11">
        <f t="shared" si="4"/>
        <v>164.77519999999998</v>
      </c>
      <c r="BC11" s="11">
        <f t="shared" si="5"/>
        <v>212.6643</v>
      </c>
      <c r="BD11" s="11">
        <f t="shared" si="30"/>
        <v>129.06329350533335</v>
      </c>
      <c r="BE11" s="11">
        <f t="shared" si="6"/>
        <v>1788.7356</v>
      </c>
      <c r="BF11" s="11">
        <f t="shared" si="7"/>
        <v>1697.0441999999998</v>
      </c>
      <c r="BG11" s="11">
        <f t="shared" si="31"/>
        <v>94.873954540849965</v>
      </c>
      <c r="BH11" s="10">
        <v>415.05975000000001</v>
      </c>
      <c r="BI11" s="10">
        <v>172.9452</v>
      </c>
      <c r="BJ11" s="10">
        <f t="shared" si="32"/>
        <v>41.667543046513181</v>
      </c>
      <c r="BK11" s="10">
        <v>349.524</v>
      </c>
      <c r="BL11" s="10">
        <v>679.14</v>
      </c>
      <c r="BM11" s="10">
        <f t="shared" si="33"/>
        <v>194.30425378514781</v>
      </c>
      <c r="BN11" s="10">
        <v>305.83350000000002</v>
      </c>
      <c r="BO11" s="10">
        <v>163.6465</v>
      </c>
      <c r="BP11" s="10">
        <f t="shared" si="34"/>
        <v>53.508363210701248</v>
      </c>
      <c r="BQ11" s="10">
        <v>371.36925000000002</v>
      </c>
      <c r="BR11" s="10">
        <v>651.63</v>
      </c>
      <c r="BS11" s="10">
        <f t="shared" si="35"/>
        <v>175.46687023764082</v>
      </c>
      <c r="BT11" s="10">
        <v>157.28579999999999</v>
      </c>
      <c r="BU11" s="10">
        <v>282.73230000000001</v>
      </c>
      <c r="BV11" s="10">
        <f t="shared" si="36"/>
        <v>179.75704100433734</v>
      </c>
      <c r="BW11" s="10">
        <v>235.92869999999999</v>
      </c>
      <c r="BX11" s="10">
        <v>105.32850000000001</v>
      </c>
      <c r="BY11" s="10">
        <f t="shared" si="37"/>
        <v>44.644208186625875</v>
      </c>
      <c r="BZ11" s="10">
        <v>109.22624999999999</v>
      </c>
      <c r="CA11" s="10">
        <v>8.9893000000000001</v>
      </c>
      <c r="CB11" s="10">
        <f t="shared" si="38"/>
        <v>8.2299813460592119</v>
      </c>
      <c r="CC11" s="10">
        <v>240.29775000000001</v>
      </c>
      <c r="CD11" s="10">
        <v>330.8546</v>
      </c>
      <c r="CE11" s="10">
        <f t="shared" si="39"/>
        <v>137.68526754828125</v>
      </c>
      <c r="CF11" s="11">
        <f t="shared" si="8"/>
        <v>2184.5250000000001</v>
      </c>
      <c r="CG11" s="11">
        <f t="shared" si="9"/>
        <v>2395.2664000000004</v>
      </c>
      <c r="CH11" s="11">
        <f t="shared" si="40"/>
        <v>109.64701250844007</v>
      </c>
      <c r="CI11" s="10">
        <v>13.36</v>
      </c>
      <c r="CJ11" s="10">
        <v>0</v>
      </c>
      <c r="CK11" s="10">
        <f t="shared" si="41"/>
        <v>0</v>
      </c>
      <c r="CL11" s="10">
        <v>101.25</v>
      </c>
      <c r="CM11" s="10">
        <v>50.78</v>
      </c>
      <c r="CN11" s="10">
        <f t="shared" si="42"/>
        <v>50.153086419753087</v>
      </c>
      <c r="CO11" s="10">
        <v>704.7</v>
      </c>
      <c r="CP11" s="10">
        <v>290.4853</v>
      </c>
      <c r="CQ11" s="10">
        <f t="shared" si="43"/>
        <v>41.221129558677447</v>
      </c>
      <c r="CR11" s="10">
        <v>1.6580999999999999</v>
      </c>
      <c r="CS11" s="10">
        <v>6.5100000000000005E-2</v>
      </c>
      <c r="CT11" s="10">
        <f t="shared" si="44"/>
        <v>3.9261805681201376</v>
      </c>
      <c r="CU11" s="10">
        <v>145.5</v>
      </c>
      <c r="CV11" s="10">
        <v>293.1474</v>
      </c>
      <c r="CW11" s="10">
        <f t="shared" si="45"/>
        <v>201.4758762886598</v>
      </c>
      <c r="CX11" s="10">
        <v>5.1210000000000004</v>
      </c>
      <c r="CY11" s="10">
        <v>0.105</v>
      </c>
      <c r="CZ11" s="10">
        <f t="shared" si="46"/>
        <v>2.050380785002929</v>
      </c>
      <c r="DA11" s="11">
        <f t="shared" si="10"/>
        <v>4944.8497000000007</v>
      </c>
      <c r="DB11" s="11">
        <f t="shared" si="11"/>
        <v>4726.8934000000008</v>
      </c>
      <c r="DC11" s="11">
        <f t="shared" si="13"/>
        <v>95.592256322775597</v>
      </c>
    </row>
    <row r="12" spans="1:107" ht="19.5" customHeight="1">
      <c r="A12" s="21">
        <v>8</v>
      </c>
      <c r="B12" s="22" t="s">
        <v>48</v>
      </c>
      <c r="C12" s="10">
        <v>149.76609999999999</v>
      </c>
      <c r="D12" s="10">
        <v>171.42339999999999</v>
      </c>
      <c r="E12" s="10">
        <f t="shared" si="14"/>
        <v>114.46074912814048</v>
      </c>
      <c r="F12" s="10">
        <v>10.996499999999999</v>
      </c>
      <c r="G12" s="10">
        <v>0.41770000000000002</v>
      </c>
      <c r="H12" s="10">
        <f t="shared" si="15"/>
        <v>3.7984813349702184</v>
      </c>
      <c r="I12" s="10">
        <v>31.228200000000001</v>
      </c>
      <c r="J12" s="10">
        <v>4.5311000000000003</v>
      </c>
      <c r="K12" s="10">
        <f t="shared" si="16"/>
        <v>14.509641926207722</v>
      </c>
      <c r="L12" s="10">
        <v>23.249600000000001</v>
      </c>
      <c r="M12" s="10">
        <v>0.61040000000000005</v>
      </c>
      <c r="N12" s="10">
        <f t="shared" si="17"/>
        <v>2.6254215126281744</v>
      </c>
      <c r="O12" s="10">
        <v>2.9801000000000002</v>
      </c>
      <c r="P12" s="10">
        <v>1.2999999999999999E-2</v>
      </c>
      <c r="Q12" s="10">
        <f t="shared" si="12"/>
        <v>0.43622697224925333</v>
      </c>
      <c r="R12" s="10">
        <v>7.4509999999999996</v>
      </c>
      <c r="S12" s="10">
        <v>1.9464999999999999</v>
      </c>
      <c r="T12" s="10">
        <f t="shared" si="18"/>
        <v>26.124010199973156</v>
      </c>
      <c r="U12" s="10">
        <v>5.2830000000000004</v>
      </c>
      <c r="V12" s="10">
        <v>3.2456</v>
      </c>
      <c r="W12" s="10">
        <f t="shared" si="19"/>
        <v>61.43479083853871</v>
      </c>
      <c r="X12" s="10">
        <v>13.2592</v>
      </c>
      <c r="Y12" s="10">
        <v>2.2044999999999999</v>
      </c>
      <c r="Z12" s="10">
        <f t="shared" si="20"/>
        <v>16.626191625437432</v>
      </c>
      <c r="AA12" s="10">
        <v>6.7473999999999998</v>
      </c>
      <c r="AB12" s="10">
        <v>0.94389999999999996</v>
      </c>
      <c r="AC12" s="10">
        <f t="shared" si="21"/>
        <v>13.989092094732786</v>
      </c>
      <c r="AD12" s="10">
        <v>0.69269999999999998</v>
      </c>
      <c r="AE12" s="10">
        <v>12.183299999999999</v>
      </c>
      <c r="AF12" s="10">
        <f t="shared" si="22"/>
        <v>1758.8133391078386</v>
      </c>
      <c r="AG12" s="11">
        <f t="shared" si="0"/>
        <v>251.65379999999999</v>
      </c>
      <c r="AH12" s="11">
        <f t="shared" si="1"/>
        <v>197.51939999999999</v>
      </c>
      <c r="AI12" s="11">
        <f t="shared" si="23"/>
        <v>78.488542593038531</v>
      </c>
      <c r="AJ12" s="10">
        <v>9.3074999999999992</v>
      </c>
      <c r="AK12" s="10">
        <v>0.18</v>
      </c>
      <c r="AL12" s="10">
        <f t="shared" si="24"/>
        <v>1.9339242546333604</v>
      </c>
      <c r="AM12" s="10">
        <v>3.4359999999999999</v>
      </c>
      <c r="AN12" s="10">
        <v>0.65</v>
      </c>
      <c r="AO12" s="10">
        <f t="shared" si="25"/>
        <v>18.91734575087311</v>
      </c>
      <c r="AP12" s="10">
        <v>0.36</v>
      </c>
      <c r="AQ12" s="10">
        <v>3.6846999999999999</v>
      </c>
      <c r="AR12" s="10">
        <f t="shared" si="26"/>
        <v>1023.5277777777778</v>
      </c>
      <c r="AS12" s="11">
        <f t="shared" si="2"/>
        <v>13.103499999999999</v>
      </c>
      <c r="AT12" s="11">
        <f t="shared" si="3"/>
        <v>4.5146999999999995</v>
      </c>
      <c r="AU12" s="11">
        <f t="shared" si="27"/>
        <v>34.454153470446826</v>
      </c>
      <c r="AV12" s="10">
        <v>4.05</v>
      </c>
      <c r="AW12" s="10">
        <v>0.1201</v>
      </c>
      <c r="AX12" s="10">
        <f t="shared" si="28"/>
        <v>2.9654320987654321</v>
      </c>
      <c r="AY12" s="10">
        <v>0.9</v>
      </c>
      <c r="AZ12" s="10">
        <v>3.286</v>
      </c>
      <c r="BA12" s="10">
        <f t="shared" si="29"/>
        <v>365.11111111111114</v>
      </c>
      <c r="BB12" s="11">
        <f t="shared" si="4"/>
        <v>4.95</v>
      </c>
      <c r="BC12" s="11">
        <f t="shared" si="5"/>
        <v>3.4060999999999999</v>
      </c>
      <c r="BD12" s="11">
        <f t="shared" si="30"/>
        <v>68.810101010101008</v>
      </c>
      <c r="BE12" s="11">
        <f t="shared" si="6"/>
        <v>269.70729999999998</v>
      </c>
      <c r="BF12" s="11">
        <f t="shared" si="7"/>
        <v>205.4402</v>
      </c>
      <c r="BG12" s="11">
        <f t="shared" si="31"/>
        <v>76.171538553090713</v>
      </c>
      <c r="BH12" s="10">
        <v>8.7813440000000007</v>
      </c>
      <c r="BI12" s="10">
        <v>9.7063000000000006</v>
      </c>
      <c r="BJ12" s="10">
        <f t="shared" si="32"/>
        <v>110.53319400765986</v>
      </c>
      <c r="BK12" s="10">
        <v>7.3948159999999996</v>
      </c>
      <c r="BL12" s="10">
        <v>32.113100000000003</v>
      </c>
      <c r="BM12" s="10">
        <f t="shared" si="33"/>
        <v>434.26503107041475</v>
      </c>
      <c r="BN12" s="10">
        <v>6.4704639999999998</v>
      </c>
      <c r="BO12" s="10">
        <v>3.4607999999999999</v>
      </c>
      <c r="BP12" s="10">
        <f t="shared" si="34"/>
        <v>53.486117842553483</v>
      </c>
      <c r="BQ12" s="10">
        <v>7.856992</v>
      </c>
      <c r="BR12" s="10">
        <v>11.3132</v>
      </c>
      <c r="BS12" s="10">
        <f t="shared" si="35"/>
        <v>143.98894640595282</v>
      </c>
      <c r="BT12" s="10">
        <v>3.3276672</v>
      </c>
      <c r="BU12" s="10">
        <v>1.2182999999999999</v>
      </c>
      <c r="BV12" s="10">
        <f t="shared" si="36"/>
        <v>36.611233238708486</v>
      </c>
      <c r="BW12" s="10">
        <v>4.9915007999999998</v>
      </c>
      <c r="BX12" s="10">
        <v>0.41</v>
      </c>
      <c r="BY12" s="10">
        <f t="shared" si="37"/>
        <v>8.2139624218832132</v>
      </c>
      <c r="BZ12" s="10">
        <v>2.31088</v>
      </c>
      <c r="CA12" s="10">
        <v>0.67410000000000003</v>
      </c>
      <c r="CB12" s="10">
        <f t="shared" si="38"/>
        <v>29.170705532091674</v>
      </c>
      <c r="CC12" s="10">
        <v>5.0839359999999996</v>
      </c>
      <c r="CD12" s="10">
        <v>66.276799999999994</v>
      </c>
      <c r="CE12" s="10">
        <f t="shared" si="39"/>
        <v>1303.6513441553946</v>
      </c>
      <c r="CF12" s="11">
        <f t="shared" si="8"/>
        <v>46.217600000000004</v>
      </c>
      <c r="CG12" s="11">
        <f t="shared" si="9"/>
        <v>125.17259999999999</v>
      </c>
      <c r="CH12" s="11">
        <f t="shared" si="40"/>
        <v>270.83318908813953</v>
      </c>
      <c r="CI12" s="10">
        <v>0</v>
      </c>
      <c r="CJ12" s="10">
        <v>0</v>
      </c>
      <c r="CK12" s="10" t="e">
        <f t="shared" si="41"/>
        <v>#DIV/0!</v>
      </c>
      <c r="CL12" s="10">
        <v>4.8875000000000002</v>
      </c>
      <c r="CM12" s="10">
        <v>2.3235000000000001</v>
      </c>
      <c r="CN12" s="10">
        <f t="shared" si="42"/>
        <v>47.539641943734019</v>
      </c>
      <c r="CO12" s="10">
        <v>8.2874999999999996</v>
      </c>
      <c r="CP12" s="10">
        <v>7.3440000000000003</v>
      </c>
      <c r="CQ12" s="10">
        <f t="shared" si="43"/>
        <v>88.615384615384613</v>
      </c>
      <c r="CR12" s="10">
        <v>1.944</v>
      </c>
      <c r="CS12" s="10">
        <v>0</v>
      </c>
      <c r="CT12" s="10">
        <f t="shared" si="44"/>
        <v>0</v>
      </c>
      <c r="CU12" s="10">
        <v>31.03</v>
      </c>
      <c r="CV12" s="10">
        <v>1.7997000000000001</v>
      </c>
      <c r="CW12" s="10">
        <f t="shared" si="45"/>
        <v>5.7998710924911379</v>
      </c>
      <c r="CX12" s="10">
        <v>1.504</v>
      </c>
      <c r="CY12" s="10">
        <v>0</v>
      </c>
      <c r="CZ12" s="10">
        <f t="shared" si="46"/>
        <v>0</v>
      </c>
      <c r="DA12" s="11">
        <f t="shared" si="10"/>
        <v>363.5779</v>
      </c>
      <c r="DB12" s="11">
        <f t="shared" si="11"/>
        <v>342.08</v>
      </c>
      <c r="DC12" s="11">
        <f t="shared" si="13"/>
        <v>94.087126857820564</v>
      </c>
    </row>
    <row r="13" spans="1:107" ht="19.5" customHeight="1">
      <c r="A13" s="21">
        <v>9</v>
      </c>
      <c r="B13" s="22" t="s">
        <v>49</v>
      </c>
      <c r="C13" s="10">
        <v>1092.8798999999999</v>
      </c>
      <c r="D13" s="10">
        <v>504.87439999999998</v>
      </c>
      <c r="E13" s="10">
        <f t="shared" si="14"/>
        <v>46.19669553809161</v>
      </c>
      <c r="F13" s="10">
        <v>49.746200000000002</v>
      </c>
      <c r="G13" s="10">
        <v>0.16209999999999999</v>
      </c>
      <c r="H13" s="10">
        <f t="shared" si="15"/>
        <v>0.32585403508207661</v>
      </c>
      <c r="I13" s="10">
        <v>77.139200000000002</v>
      </c>
      <c r="J13" s="10">
        <v>4.7149000000000001</v>
      </c>
      <c r="K13" s="10">
        <f t="shared" si="16"/>
        <v>6.1121971708288392</v>
      </c>
      <c r="L13" s="10">
        <v>92.1982</v>
      </c>
      <c r="M13" s="10">
        <v>6.47</v>
      </c>
      <c r="N13" s="10">
        <f t="shared" si="17"/>
        <v>7.0174905800764007</v>
      </c>
      <c r="O13" s="10">
        <v>3.2286999999999999</v>
      </c>
      <c r="P13" s="10">
        <v>0</v>
      </c>
      <c r="Q13" s="10">
        <f t="shared" si="12"/>
        <v>0</v>
      </c>
      <c r="R13" s="10">
        <v>61.6248</v>
      </c>
      <c r="S13" s="10">
        <v>5.7933000000000003</v>
      </c>
      <c r="T13" s="10">
        <f t="shared" si="18"/>
        <v>9.4009230050239516</v>
      </c>
      <c r="U13" s="10">
        <v>14.0664</v>
      </c>
      <c r="V13" s="10">
        <v>5.7789999999999999</v>
      </c>
      <c r="W13" s="10">
        <f t="shared" si="19"/>
        <v>41.08371722686686</v>
      </c>
      <c r="X13" s="10">
        <v>18.410399999999999</v>
      </c>
      <c r="Y13" s="10">
        <v>5.5186000000000002</v>
      </c>
      <c r="Z13" s="10">
        <f t="shared" si="20"/>
        <v>29.975448659453352</v>
      </c>
      <c r="AA13" s="10">
        <v>15.304</v>
      </c>
      <c r="AB13" s="10">
        <v>5.8018000000000001</v>
      </c>
      <c r="AC13" s="10">
        <f t="shared" si="21"/>
        <v>37.91035023523262</v>
      </c>
      <c r="AD13" s="10">
        <v>5.319</v>
      </c>
      <c r="AE13" s="10">
        <v>72.131399999999999</v>
      </c>
      <c r="AF13" s="10">
        <f t="shared" si="22"/>
        <v>1356.1082910321488</v>
      </c>
      <c r="AG13" s="11">
        <f t="shared" si="0"/>
        <v>1429.9168</v>
      </c>
      <c r="AH13" s="11">
        <f t="shared" si="1"/>
        <v>611.24549999999999</v>
      </c>
      <c r="AI13" s="11">
        <f t="shared" si="23"/>
        <v>42.746927653413124</v>
      </c>
      <c r="AJ13" s="10">
        <v>15.4125</v>
      </c>
      <c r="AK13" s="10">
        <v>3.68</v>
      </c>
      <c r="AL13" s="10">
        <f t="shared" si="24"/>
        <v>23.876723438767236</v>
      </c>
      <c r="AM13" s="10">
        <v>5.6841999999999997</v>
      </c>
      <c r="AN13" s="10">
        <v>3.8300000000000001E-2</v>
      </c>
      <c r="AO13" s="10">
        <f t="shared" si="25"/>
        <v>0.67379754406952608</v>
      </c>
      <c r="AP13" s="10">
        <v>0.51559999999999995</v>
      </c>
      <c r="AQ13" s="10">
        <v>27.422899999999998</v>
      </c>
      <c r="AR13" s="10">
        <f t="shared" si="26"/>
        <v>5318.638479441428</v>
      </c>
      <c r="AS13" s="11">
        <f t="shared" si="2"/>
        <v>21.612299999999998</v>
      </c>
      <c r="AT13" s="11">
        <f t="shared" si="3"/>
        <v>31.141199999999998</v>
      </c>
      <c r="AU13" s="11">
        <f t="shared" si="27"/>
        <v>144.09017087491844</v>
      </c>
      <c r="AV13" s="10">
        <v>49.332999999999998</v>
      </c>
      <c r="AW13" s="10">
        <v>1.72</v>
      </c>
      <c r="AX13" s="10">
        <f t="shared" si="28"/>
        <v>3.486510043986784</v>
      </c>
      <c r="AY13" s="10">
        <v>9.76</v>
      </c>
      <c r="AZ13" s="10">
        <v>31.500299999999999</v>
      </c>
      <c r="BA13" s="10">
        <f t="shared" si="29"/>
        <v>322.74897540983602</v>
      </c>
      <c r="BB13" s="11">
        <f t="shared" si="4"/>
        <v>59.092999999999996</v>
      </c>
      <c r="BC13" s="11">
        <f t="shared" si="5"/>
        <v>33.220300000000002</v>
      </c>
      <c r="BD13" s="11">
        <f t="shared" si="30"/>
        <v>56.216980014553343</v>
      </c>
      <c r="BE13" s="11">
        <f t="shared" si="6"/>
        <v>1510.6221</v>
      </c>
      <c r="BF13" s="11">
        <f t="shared" si="7"/>
        <v>675.60699999999997</v>
      </c>
      <c r="BG13" s="11">
        <f t="shared" si="31"/>
        <v>44.723759833779738</v>
      </c>
      <c r="BH13" s="10">
        <v>118.08499999999999</v>
      </c>
      <c r="BI13" s="10">
        <v>25.0425</v>
      </c>
      <c r="BJ13" s="10">
        <f t="shared" si="32"/>
        <v>21.207181267730874</v>
      </c>
      <c r="BK13" s="10">
        <v>99.44</v>
      </c>
      <c r="BL13" s="10">
        <v>127.54</v>
      </c>
      <c r="BM13" s="10">
        <f t="shared" si="33"/>
        <v>128.25824617860019</v>
      </c>
      <c r="BN13" s="10">
        <v>87.01</v>
      </c>
      <c r="BO13" s="10">
        <v>30.494299999999999</v>
      </c>
      <c r="BP13" s="10">
        <f t="shared" si="34"/>
        <v>35.046891161935406</v>
      </c>
      <c r="BQ13" s="10">
        <v>105.655</v>
      </c>
      <c r="BR13" s="10">
        <v>89.11</v>
      </c>
      <c r="BS13" s="10">
        <f t="shared" si="35"/>
        <v>84.340542331172202</v>
      </c>
      <c r="BT13" s="10">
        <v>44.747999999999998</v>
      </c>
      <c r="BU13" s="10">
        <v>2.8391999999999999</v>
      </c>
      <c r="BV13" s="10">
        <f t="shared" si="36"/>
        <v>6.3448645749530712</v>
      </c>
      <c r="BW13" s="10">
        <v>67.122</v>
      </c>
      <c r="BX13" s="10">
        <v>18.32</v>
      </c>
      <c r="BY13" s="10">
        <f t="shared" si="37"/>
        <v>27.293584815708709</v>
      </c>
      <c r="BZ13" s="10">
        <v>31.074999999999999</v>
      </c>
      <c r="CA13" s="10">
        <v>3.2940999999999998</v>
      </c>
      <c r="CB13" s="10">
        <f t="shared" si="38"/>
        <v>10.600482703137571</v>
      </c>
      <c r="CC13" s="10">
        <v>68.364999999999995</v>
      </c>
      <c r="CD13" s="10">
        <v>176.303</v>
      </c>
      <c r="CE13" s="10">
        <f t="shared" si="39"/>
        <v>257.88488261537339</v>
      </c>
      <c r="CF13" s="11">
        <f t="shared" si="8"/>
        <v>621.5</v>
      </c>
      <c r="CG13" s="11">
        <f t="shared" si="9"/>
        <v>472.94310000000002</v>
      </c>
      <c r="CH13" s="11">
        <f t="shared" si="40"/>
        <v>76.097039420756246</v>
      </c>
      <c r="CI13" s="10">
        <v>4</v>
      </c>
      <c r="CJ13" s="10">
        <v>0</v>
      </c>
      <c r="CK13" s="10">
        <f t="shared" si="41"/>
        <v>0</v>
      </c>
      <c r="CL13" s="10">
        <v>24.57</v>
      </c>
      <c r="CM13" s="10">
        <v>11.611599999999999</v>
      </c>
      <c r="CN13" s="10">
        <f t="shared" si="42"/>
        <v>47.25925925925926</v>
      </c>
      <c r="CO13" s="10">
        <v>106.8</v>
      </c>
      <c r="CP13" s="10">
        <v>27.737200000000001</v>
      </c>
      <c r="CQ13" s="10">
        <f t="shared" si="43"/>
        <v>25.97116104868914</v>
      </c>
      <c r="CR13" s="10">
        <v>2.8504</v>
      </c>
      <c r="CS13" s="10">
        <v>0</v>
      </c>
      <c r="CT13" s="10">
        <f t="shared" si="44"/>
        <v>0</v>
      </c>
      <c r="CU13" s="10">
        <v>115</v>
      </c>
      <c r="CV13" s="10">
        <v>3.4409999999999998</v>
      </c>
      <c r="CW13" s="10">
        <f t="shared" si="45"/>
        <v>2.9921739130434779</v>
      </c>
      <c r="CX13" s="10">
        <v>94.103999999999999</v>
      </c>
      <c r="CY13" s="10">
        <v>0</v>
      </c>
      <c r="CZ13" s="10">
        <f t="shared" si="46"/>
        <v>0</v>
      </c>
      <c r="DA13" s="11">
        <f t="shared" si="10"/>
        <v>2479.4465</v>
      </c>
      <c r="DB13" s="11">
        <f t="shared" si="11"/>
        <v>1191.3398999999999</v>
      </c>
      <c r="DC13" s="11">
        <f t="shared" si="13"/>
        <v>48.048622948710531</v>
      </c>
    </row>
    <row r="14" spans="1:107" ht="19.5" customHeight="1">
      <c r="A14" s="21">
        <v>10</v>
      </c>
      <c r="B14" s="22" t="s">
        <v>50</v>
      </c>
      <c r="C14" s="10">
        <v>356.15859999999998</v>
      </c>
      <c r="D14" s="10">
        <v>157.84819999999999</v>
      </c>
      <c r="E14" s="10">
        <f t="shared" si="14"/>
        <v>44.319637375034603</v>
      </c>
      <c r="F14" s="10">
        <v>21.422999999999998</v>
      </c>
      <c r="G14" s="10">
        <v>0</v>
      </c>
      <c r="H14" s="10">
        <f t="shared" si="15"/>
        <v>0</v>
      </c>
      <c r="I14" s="10">
        <v>51.533200000000001</v>
      </c>
      <c r="J14" s="10">
        <v>7.2247000000000003</v>
      </c>
      <c r="K14" s="10">
        <f t="shared" si="16"/>
        <v>14.019505871942748</v>
      </c>
      <c r="L14" s="10">
        <v>33.597499999999997</v>
      </c>
      <c r="M14" s="10">
        <v>1.93</v>
      </c>
      <c r="N14" s="10">
        <f t="shared" si="17"/>
        <v>5.7444750353448919</v>
      </c>
      <c r="O14" s="10">
        <v>5.8727</v>
      </c>
      <c r="P14" s="10">
        <v>0</v>
      </c>
      <c r="Q14" s="10">
        <f t="shared" si="12"/>
        <v>0</v>
      </c>
      <c r="R14" s="10">
        <v>64.167000000000002</v>
      </c>
      <c r="S14" s="10">
        <v>4.9741</v>
      </c>
      <c r="T14" s="10">
        <f t="shared" si="18"/>
        <v>7.7518038867330556</v>
      </c>
      <c r="U14" s="10">
        <v>9.5005000000000006</v>
      </c>
      <c r="V14" s="10">
        <v>2.6539999999999999</v>
      </c>
      <c r="W14" s="10">
        <f t="shared" si="19"/>
        <v>27.935371822535654</v>
      </c>
      <c r="X14" s="10">
        <v>10.7844</v>
      </c>
      <c r="Y14" s="10">
        <v>1.2155</v>
      </c>
      <c r="Z14" s="10">
        <f t="shared" si="20"/>
        <v>11.270909832721339</v>
      </c>
      <c r="AA14" s="10">
        <v>6.2648999999999999</v>
      </c>
      <c r="AB14" s="10">
        <v>2.5356999999999998</v>
      </c>
      <c r="AC14" s="10">
        <f t="shared" si="21"/>
        <v>40.474708295423703</v>
      </c>
      <c r="AD14" s="10">
        <v>1.5</v>
      </c>
      <c r="AE14" s="10">
        <v>14.112500000000001</v>
      </c>
      <c r="AF14" s="10">
        <f t="shared" si="22"/>
        <v>940.83333333333337</v>
      </c>
      <c r="AG14" s="11">
        <f t="shared" si="0"/>
        <v>560.80179999999996</v>
      </c>
      <c r="AH14" s="11">
        <f t="shared" si="1"/>
        <v>192.49469999999999</v>
      </c>
      <c r="AI14" s="11">
        <f t="shared" si="23"/>
        <v>34.324907658998242</v>
      </c>
      <c r="AJ14" s="10">
        <v>34.461500000000001</v>
      </c>
      <c r="AK14" s="10">
        <v>0.43</v>
      </c>
      <c r="AL14" s="10">
        <f t="shared" si="24"/>
        <v>1.2477692497424662</v>
      </c>
      <c r="AM14" s="10">
        <v>3.3340000000000001</v>
      </c>
      <c r="AN14" s="10">
        <v>2.6131000000000002</v>
      </c>
      <c r="AO14" s="10">
        <f t="shared" si="25"/>
        <v>78.377324535092981</v>
      </c>
      <c r="AP14" s="10">
        <v>0</v>
      </c>
      <c r="AQ14" s="10">
        <v>7.3258999999999999</v>
      </c>
      <c r="AR14" s="10" t="e">
        <f t="shared" ref="AR14:AR35" si="47">AQ14/AP14*100</f>
        <v>#DIV/0!</v>
      </c>
      <c r="AS14" s="11">
        <f t="shared" si="2"/>
        <v>37.795500000000004</v>
      </c>
      <c r="AT14" s="11">
        <f t="shared" si="3"/>
        <v>10.369</v>
      </c>
      <c r="AU14" s="11">
        <f t="shared" si="27"/>
        <v>27.434482941090867</v>
      </c>
      <c r="AV14" s="10">
        <v>30.9176</v>
      </c>
      <c r="AW14" s="10">
        <v>1.4</v>
      </c>
      <c r="AX14" s="10">
        <f t="shared" si="28"/>
        <v>4.5281651874660387</v>
      </c>
      <c r="AY14" s="10">
        <v>0</v>
      </c>
      <c r="AZ14" s="10">
        <v>5.9231999999999996</v>
      </c>
      <c r="BA14" s="10" t="e">
        <f t="shared" si="29"/>
        <v>#DIV/0!</v>
      </c>
      <c r="BB14" s="11">
        <f t="shared" si="4"/>
        <v>30.9176</v>
      </c>
      <c r="BC14" s="11">
        <f t="shared" si="5"/>
        <v>7.3231999999999999</v>
      </c>
      <c r="BD14" s="11">
        <f t="shared" si="30"/>
        <v>23.686185214893783</v>
      </c>
      <c r="BE14" s="11">
        <f t="shared" si="6"/>
        <v>629.5148999999999</v>
      </c>
      <c r="BF14" s="11">
        <f t="shared" si="7"/>
        <v>210.18689999999998</v>
      </c>
      <c r="BG14" s="11">
        <f t="shared" si="31"/>
        <v>33.388709306165751</v>
      </c>
      <c r="BH14" s="10">
        <v>14.514480000000001</v>
      </c>
      <c r="BI14" s="10">
        <v>26.788900000000002</v>
      </c>
      <c r="BJ14" s="10">
        <f t="shared" si="32"/>
        <v>184.56672233521283</v>
      </c>
      <c r="BK14" s="10">
        <v>12.222720000000001</v>
      </c>
      <c r="BL14" s="10">
        <v>51.695</v>
      </c>
      <c r="BM14" s="10">
        <f t="shared" si="33"/>
        <v>422.9418656403812</v>
      </c>
      <c r="BN14" s="10">
        <v>10.694879999999999</v>
      </c>
      <c r="BO14" s="10">
        <v>7.5541999999999998</v>
      </c>
      <c r="BP14" s="10">
        <f t="shared" si="34"/>
        <v>70.633798602695876</v>
      </c>
      <c r="BQ14" s="10">
        <v>12.98664</v>
      </c>
      <c r="BR14" s="10">
        <v>20.14</v>
      </c>
      <c r="BS14" s="10">
        <f t="shared" si="35"/>
        <v>155.08245396807797</v>
      </c>
      <c r="BT14" s="10">
        <v>5.5002240000000002</v>
      </c>
      <c r="BU14" s="10">
        <v>0.92959999999999998</v>
      </c>
      <c r="BV14" s="10">
        <f t="shared" si="36"/>
        <v>16.901129844893589</v>
      </c>
      <c r="BW14" s="10">
        <v>8.2503360000000008</v>
      </c>
      <c r="BX14" s="10">
        <v>0.92959999999999998</v>
      </c>
      <c r="BY14" s="10">
        <f t="shared" si="37"/>
        <v>11.267419896595724</v>
      </c>
      <c r="BZ14" s="10">
        <v>3.8195999999999999</v>
      </c>
      <c r="CA14" s="10">
        <v>1.5074000000000001</v>
      </c>
      <c r="CB14" s="10">
        <f t="shared" si="38"/>
        <v>39.464865430935184</v>
      </c>
      <c r="CC14" s="10">
        <v>8.4031199999999995</v>
      </c>
      <c r="CD14" s="10">
        <v>657.14</v>
      </c>
      <c r="CE14" s="10">
        <f t="shared" si="39"/>
        <v>7820.1905958739135</v>
      </c>
      <c r="CF14" s="11">
        <f t="shared" si="8"/>
        <v>76.391999999999996</v>
      </c>
      <c r="CG14" s="11">
        <f t="shared" si="9"/>
        <v>766.68470000000013</v>
      </c>
      <c r="CH14" s="11">
        <f t="shared" si="40"/>
        <v>1003.6190962404442</v>
      </c>
      <c r="CI14" s="10">
        <v>0</v>
      </c>
      <c r="CJ14" s="10">
        <v>0</v>
      </c>
      <c r="CK14" s="10" t="e">
        <f t="shared" si="41"/>
        <v>#DIV/0!</v>
      </c>
      <c r="CL14" s="10">
        <v>35.700000000000003</v>
      </c>
      <c r="CM14" s="10">
        <v>2.0072999999999999</v>
      </c>
      <c r="CN14" s="10">
        <f t="shared" si="42"/>
        <v>5.6226890756302517</v>
      </c>
      <c r="CO14" s="10">
        <v>52.274999999999999</v>
      </c>
      <c r="CP14" s="10">
        <v>10.8</v>
      </c>
      <c r="CQ14" s="10">
        <f t="shared" si="43"/>
        <v>20.659971305595413</v>
      </c>
      <c r="CR14" s="10">
        <v>1.5998000000000001</v>
      </c>
      <c r="CS14" s="10">
        <v>0</v>
      </c>
      <c r="CT14" s="10">
        <f t="shared" si="44"/>
        <v>0</v>
      </c>
      <c r="CU14" s="10">
        <v>7.8</v>
      </c>
      <c r="CV14" s="10">
        <v>8.35</v>
      </c>
      <c r="CW14" s="10">
        <f t="shared" si="45"/>
        <v>107.05128205128204</v>
      </c>
      <c r="CX14" s="10">
        <v>5.5762</v>
      </c>
      <c r="CY14" s="10">
        <v>0</v>
      </c>
      <c r="CZ14" s="10">
        <f t="shared" si="46"/>
        <v>0</v>
      </c>
      <c r="DA14" s="11">
        <f t="shared" si="10"/>
        <v>808.85789999999997</v>
      </c>
      <c r="DB14" s="11">
        <f t="shared" si="11"/>
        <v>998.02890000000002</v>
      </c>
      <c r="DC14" s="11">
        <f t="shared" si="13"/>
        <v>123.38742070764224</v>
      </c>
    </row>
    <row r="15" spans="1:107" ht="19.5" customHeight="1">
      <c r="A15" s="21">
        <v>11</v>
      </c>
      <c r="B15" s="22" t="s">
        <v>51</v>
      </c>
      <c r="C15" s="10">
        <v>1780.8552999999999</v>
      </c>
      <c r="D15" s="10">
        <v>1337.2728999999999</v>
      </c>
      <c r="E15" s="10">
        <f t="shared" si="14"/>
        <v>75.091609071214265</v>
      </c>
      <c r="F15" s="10">
        <v>31.081099999999999</v>
      </c>
      <c r="G15" s="10">
        <v>8.3299999999999999E-2</v>
      </c>
      <c r="H15" s="10">
        <f t="shared" si="15"/>
        <v>0.26800853251654544</v>
      </c>
      <c r="I15" s="10">
        <v>145.31630000000001</v>
      </c>
      <c r="J15" s="10">
        <v>30.553100000000001</v>
      </c>
      <c r="K15" s="10">
        <f t="shared" si="16"/>
        <v>21.025239425996944</v>
      </c>
      <c r="L15" s="10">
        <v>75.134100000000004</v>
      </c>
      <c r="M15" s="10">
        <v>5.4880000000000004</v>
      </c>
      <c r="N15" s="10">
        <f t="shared" si="17"/>
        <v>7.3042732926860117</v>
      </c>
      <c r="O15" s="10">
        <v>8.9718999999999998</v>
      </c>
      <c r="P15" s="10">
        <v>2.3099999999999999E-2</v>
      </c>
      <c r="Q15" s="10">
        <f t="shared" si="12"/>
        <v>0.25747054692985877</v>
      </c>
      <c r="R15" s="10">
        <v>135.7928</v>
      </c>
      <c r="S15" s="10">
        <v>21.2941</v>
      </c>
      <c r="T15" s="10">
        <f t="shared" si="18"/>
        <v>15.681317418891133</v>
      </c>
      <c r="U15" s="10">
        <v>139.1574</v>
      </c>
      <c r="V15" s="10">
        <v>48.500399999999999</v>
      </c>
      <c r="W15" s="10">
        <f t="shared" si="19"/>
        <v>34.852907570851428</v>
      </c>
      <c r="X15" s="10">
        <v>92.697699999999998</v>
      </c>
      <c r="Y15" s="10">
        <v>6.35</v>
      </c>
      <c r="Z15" s="10">
        <f t="shared" si="20"/>
        <v>6.8502238998378591</v>
      </c>
      <c r="AA15" s="10">
        <v>59.0336</v>
      </c>
      <c r="AB15" s="10">
        <v>8.91</v>
      </c>
      <c r="AC15" s="10">
        <f t="shared" si="21"/>
        <v>15.093099522983522</v>
      </c>
      <c r="AD15" s="10">
        <v>1.4492</v>
      </c>
      <c r="AE15" s="10">
        <v>191.05840000000001</v>
      </c>
      <c r="AF15" s="10">
        <f t="shared" si="22"/>
        <v>13183.715153187966</v>
      </c>
      <c r="AG15" s="11">
        <f t="shared" si="0"/>
        <v>2469.4893999999999</v>
      </c>
      <c r="AH15" s="11">
        <f t="shared" si="1"/>
        <v>1649.5333000000001</v>
      </c>
      <c r="AI15" s="11">
        <f t="shared" si="23"/>
        <v>66.796532918910287</v>
      </c>
      <c r="AJ15" s="10">
        <v>147.94499999999999</v>
      </c>
      <c r="AK15" s="10">
        <v>12.65</v>
      </c>
      <c r="AL15" s="10">
        <f t="shared" si="24"/>
        <v>8.5504748386224616</v>
      </c>
      <c r="AM15" s="10">
        <v>12.3315</v>
      </c>
      <c r="AN15" s="10">
        <v>5.2294</v>
      </c>
      <c r="AO15" s="10">
        <f t="shared" si="25"/>
        <v>42.406844260633335</v>
      </c>
      <c r="AP15" s="10">
        <v>11.9</v>
      </c>
      <c r="AQ15" s="10">
        <v>42.379600000000003</v>
      </c>
      <c r="AR15" s="10">
        <f t="shared" si="47"/>
        <v>356.13109243697482</v>
      </c>
      <c r="AS15" s="11">
        <f t="shared" si="2"/>
        <v>172.1765</v>
      </c>
      <c r="AT15" s="11">
        <f t="shared" si="3"/>
        <v>60.259</v>
      </c>
      <c r="AU15" s="11">
        <f t="shared" si="27"/>
        <v>34.998388281792231</v>
      </c>
      <c r="AV15" s="10">
        <v>137.0325</v>
      </c>
      <c r="AW15" s="10">
        <v>48.462200000000003</v>
      </c>
      <c r="AX15" s="10">
        <f t="shared" si="28"/>
        <v>35.36547899220988</v>
      </c>
      <c r="AY15" s="10">
        <v>8.4774999999999991</v>
      </c>
      <c r="AZ15" s="10">
        <v>74.010300000000001</v>
      </c>
      <c r="BA15" s="10">
        <f t="shared" si="29"/>
        <v>873.02034797994702</v>
      </c>
      <c r="BB15" s="11">
        <f t="shared" si="4"/>
        <v>145.51</v>
      </c>
      <c r="BC15" s="11">
        <f t="shared" si="5"/>
        <v>122.4725</v>
      </c>
      <c r="BD15" s="11">
        <f t="shared" si="30"/>
        <v>84.167754793484988</v>
      </c>
      <c r="BE15" s="11">
        <f t="shared" si="6"/>
        <v>2787.1759000000002</v>
      </c>
      <c r="BF15" s="11">
        <f t="shared" si="7"/>
        <v>1832.2647999999999</v>
      </c>
      <c r="BG15" s="11">
        <f t="shared" si="31"/>
        <v>65.739116070858671</v>
      </c>
      <c r="BH15" s="10">
        <v>339.36886099999998</v>
      </c>
      <c r="BI15" s="10">
        <v>333.21480000000003</v>
      </c>
      <c r="BJ15" s="10">
        <f t="shared" si="32"/>
        <v>98.186615889900409</v>
      </c>
      <c r="BK15" s="10">
        <v>285.78430400000002</v>
      </c>
      <c r="BL15" s="10">
        <v>631.97080000000005</v>
      </c>
      <c r="BM15" s="10">
        <f t="shared" si="33"/>
        <v>221.13558762835345</v>
      </c>
      <c r="BN15" s="10">
        <v>250.06126599999999</v>
      </c>
      <c r="BO15" s="10">
        <v>204.9914</v>
      </c>
      <c r="BP15" s="10">
        <f t="shared" si="34"/>
        <v>81.976470518228922</v>
      </c>
      <c r="BQ15" s="10">
        <v>303.64582300000001</v>
      </c>
      <c r="BR15" s="10">
        <v>263.50599999999997</v>
      </c>
      <c r="BS15" s="10">
        <f t="shared" si="35"/>
        <v>86.780709642760328</v>
      </c>
      <c r="BT15" s="10">
        <v>128.60293680000001</v>
      </c>
      <c r="BU15" s="10">
        <v>37.187100000000001</v>
      </c>
      <c r="BV15" s="10">
        <f t="shared" si="36"/>
        <v>28.916213677011456</v>
      </c>
      <c r="BW15" s="10">
        <v>192.90440520000001</v>
      </c>
      <c r="BX15" s="10">
        <v>67.563299999999998</v>
      </c>
      <c r="BY15" s="10">
        <f t="shared" si="37"/>
        <v>35.024239042105606</v>
      </c>
      <c r="BZ15" s="10">
        <v>89.307595000000006</v>
      </c>
      <c r="CA15" s="10">
        <v>5.14</v>
      </c>
      <c r="CB15" s="10">
        <f t="shared" si="38"/>
        <v>5.7553895612125707</v>
      </c>
      <c r="CC15" s="10">
        <v>196.476709</v>
      </c>
      <c r="CD15" s="10">
        <v>252.61</v>
      </c>
      <c r="CE15" s="10">
        <f t="shared" si="39"/>
        <v>128.56994668004137</v>
      </c>
      <c r="CF15" s="11">
        <f t="shared" si="8"/>
        <v>1786.1519000000001</v>
      </c>
      <c r="CG15" s="11">
        <f t="shared" si="9"/>
        <v>1796.1834000000001</v>
      </c>
      <c r="CH15" s="11">
        <f t="shared" si="40"/>
        <v>100.56162636559634</v>
      </c>
      <c r="CI15" s="10">
        <v>0.52500000000000002</v>
      </c>
      <c r="CJ15" s="10">
        <v>0</v>
      </c>
      <c r="CK15" s="10">
        <f t="shared" si="41"/>
        <v>0</v>
      </c>
      <c r="CL15" s="10">
        <v>36.487499999999997</v>
      </c>
      <c r="CM15" s="10">
        <v>31.1068</v>
      </c>
      <c r="CN15" s="10">
        <f t="shared" si="42"/>
        <v>85.253305926687233</v>
      </c>
      <c r="CO15" s="10">
        <v>441.3</v>
      </c>
      <c r="CP15" s="10">
        <v>199.2612</v>
      </c>
      <c r="CQ15" s="10">
        <f t="shared" si="43"/>
        <v>45.153229095853156</v>
      </c>
      <c r="CR15" s="10">
        <v>1.2292000000000001</v>
      </c>
      <c r="CS15" s="10">
        <v>1.4999999999999999E-2</v>
      </c>
      <c r="CT15" s="10">
        <f t="shared" si="44"/>
        <v>1.2203058900097625</v>
      </c>
      <c r="CU15" s="10">
        <v>582.53920000000005</v>
      </c>
      <c r="CV15" s="10">
        <v>99.16</v>
      </c>
      <c r="CW15" s="10">
        <f t="shared" si="45"/>
        <v>17.022030448766365</v>
      </c>
      <c r="CX15" s="10">
        <v>4.4569999999999999</v>
      </c>
      <c r="CY15" s="10">
        <v>1.7442</v>
      </c>
      <c r="CZ15" s="10">
        <f t="shared" si="46"/>
        <v>39.133946600852596</v>
      </c>
      <c r="DA15" s="11">
        <f t="shared" si="10"/>
        <v>5639.8657000000003</v>
      </c>
      <c r="DB15" s="11">
        <f t="shared" si="11"/>
        <v>3959.7354</v>
      </c>
      <c r="DC15" s="11">
        <f t="shared" si="13"/>
        <v>70.209746306547686</v>
      </c>
    </row>
    <row r="16" spans="1:107" ht="19.5" customHeight="1">
      <c r="A16" s="21">
        <v>12</v>
      </c>
      <c r="B16" s="22" t="s">
        <v>52</v>
      </c>
      <c r="C16" s="10">
        <v>746.04280000000006</v>
      </c>
      <c r="D16" s="10">
        <v>533.89449999999999</v>
      </c>
      <c r="E16" s="10">
        <f t="shared" si="14"/>
        <v>71.563521556672086</v>
      </c>
      <c r="F16" s="10">
        <v>15.5451</v>
      </c>
      <c r="G16" s="10">
        <v>0.19</v>
      </c>
      <c r="H16" s="10">
        <f t="shared" si="15"/>
        <v>1.2222500981016526</v>
      </c>
      <c r="I16" s="10">
        <v>49.114899999999999</v>
      </c>
      <c r="J16" s="10">
        <v>14.2745</v>
      </c>
      <c r="K16" s="10">
        <f t="shared" si="16"/>
        <v>29.063481754009473</v>
      </c>
      <c r="L16" s="10">
        <v>8.7696000000000005</v>
      </c>
      <c r="M16" s="10">
        <v>2.6238000000000001</v>
      </c>
      <c r="N16" s="10">
        <f t="shared" si="17"/>
        <v>29.919266557197595</v>
      </c>
      <c r="O16" s="10">
        <v>0.28060000000000002</v>
      </c>
      <c r="P16" s="10">
        <v>0</v>
      </c>
      <c r="Q16" s="10">
        <f t="shared" si="12"/>
        <v>0</v>
      </c>
      <c r="R16" s="10">
        <v>36.453600000000002</v>
      </c>
      <c r="S16" s="10">
        <v>8.3416999999999994</v>
      </c>
      <c r="T16" s="10">
        <f t="shared" si="18"/>
        <v>22.883062303860246</v>
      </c>
      <c r="U16" s="10">
        <v>11.0938</v>
      </c>
      <c r="V16" s="10">
        <v>2.9247000000000001</v>
      </c>
      <c r="W16" s="10">
        <f t="shared" si="19"/>
        <v>26.3633741369053</v>
      </c>
      <c r="X16" s="10">
        <v>4.9572000000000003</v>
      </c>
      <c r="Y16" s="10">
        <v>4.3924000000000003</v>
      </c>
      <c r="Z16" s="10">
        <f t="shared" si="20"/>
        <v>88.606471395142421</v>
      </c>
      <c r="AA16" s="10">
        <v>33.121600000000001</v>
      </c>
      <c r="AB16" s="10">
        <v>2.9478</v>
      </c>
      <c r="AC16" s="10">
        <f t="shared" si="21"/>
        <v>8.899932370416888</v>
      </c>
      <c r="AD16" s="10">
        <v>0.54020000000000001</v>
      </c>
      <c r="AE16" s="10">
        <v>59.001800000000003</v>
      </c>
      <c r="AF16" s="10">
        <f t="shared" si="22"/>
        <v>10922.213994816735</v>
      </c>
      <c r="AG16" s="11">
        <f t="shared" si="0"/>
        <v>905.9194</v>
      </c>
      <c r="AH16" s="11">
        <f t="shared" si="1"/>
        <v>628.59119999999996</v>
      </c>
      <c r="AI16" s="11">
        <f t="shared" si="23"/>
        <v>69.387100000286992</v>
      </c>
      <c r="AJ16" s="10">
        <v>15.525</v>
      </c>
      <c r="AK16" s="10">
        <v>0.89539999999999997</v>
      </c>
      <c r="AL16" s="10">
        <f t="shared" si="24"/>
        <v>5.7674718196457322</v>
      </c>
      <c r="AM16" s="10">
        <v>4.4297000000000004</v>
      </c>
      <c r="AN16" s="10">
        <v>1.1004</v>
      </c>
      <c r="AO16" s="10">
        <f t="shared" si="25"/>
        <v>24.841411382260649</v>
      </c>
      <c r="AP16" s="10">
        <v>0.36840000000000001</v>
      </c>
      <c r="AQ16" s="10">
        <v>34.8643</v>
      </c>
      <c r="AR16" s="10">
        <f t="shared" si="47"/>
        <v>9463.7079261672097</v>
      </c>
      <c r="AS16" s="11">
        <f t="shared" si="2"/>
        <v>20.3231</v>
      </c>
      <c r="AT16" s="11">
        <f t="shared" si="3"/>
        <v>36.860100000000003</v>
      </c>
      <c r="AU16" s="11">
        <f t="shared" si="27"/>
        <v>181.37046021522306</v>
      </c>
      <c r="AV16" s="10">
        <v>5.0617999999999999</v>
      </c>
      <c r="AW16" s="10">
        <v>1.7655000000000001</v>
      </c>
      <c r="AX16" s="10">
        <f t="shared" si="28"/>
        <v>34.878896835117942</v>
      </c>
      <c r="AY16" s="10">
        <v>0.3</v>
      </c>
      <c r="AZ16" s="10">
        <v>18.097000000000001</v>
      </c>
      <c r="BA16" s="10">
        <f t="shared" si="29"/>
        <v>6032.3333333333339</v>
      </c>
      <c r="BB16" s="11">
        <f t="shared" si="4"/>
        <v>5.3617999999999997</v>
      </c>
      <c r="BC16" s="11">
        <f t="shared" si="5"/>
        <v>19.862500000000001</v>
      </c>
      <c r="BD16" s="11">
        <f t="shared" si="30"/>
        <v>370.44462680443138</v>
      </c>
      <c r="BE16" s="11">
        <f t="shared" si="6"/>
        <v>931.60429999999997</v>
      </c>
      <c r="BF16" s="11">
        <f t="shared" si="7"/>
        <v>685.3137999999999</v>
      </c>
      <c r="BG16" s="11">
        <f t="shared" si="31"/>
        <v>73.562756204538758</v>
      </c>
      <c r="BH16" s="10">
        <v>74.091564000000005</v>
      </c>
      <c r="BI16" s="10">
        <v>24.4466</v>
      </c>
      <c r="BJ16" s="10">
        <f t="shared" si="32"/>
        <v>32.995119390380253</v>
      </c>
      <c r="BK16" s="10">
        <v>62.392896</v>
      </c>
      <c r="BL16" s="10">
        <v>132.12739999999999</v>
      </c>
      <c r="BM16" s="10">
        <f t="shared" si="33"/>
        <v>211.76673703365202</v>
      </c>
      <c r="BN16" s="10">
        <v>54.593783999999999</v>
      </c>
      <c r="BO16" s="10">
        <v>20.757200000000001</v>
      </c>
      <c r="BP16" s="10">
        <f t="shared" si="34"/>
        <v>38.021178381773282</v>
      </c>
      <c r="BQ16" s="10">
        <v>66.292451999999997</v>
      </c>
      <c r="BR16" s="10">
        <v>69.31</v>
      </c>
      <c r="BS16" s="10">
        <f t="shared" si="35"/>
        <v>104.55187266266755</v>
      </c>
      <c r="BT16" s="10">
        <v>28.076803200000001</v>
      </c>
      <c r="BU16" s="10">
        <v>12.007</v>
      </c>
      <c r="BV16" s="10">
        <f t="shared" si="36"/>
        <v>42.764840122539304</v>
      </c>
      <c r="BW16" s="10">
        <v>42.115204800000001</v>
      </c>
      <c r="BX16" s="10">
        <v>29.335999999999999</v>
      </c>
      <c r="BY16" s="10">
        <f t="shared" si="37"/>
        <v>69.656553112618354</v>
      </c>
      <c r="BZ16" s="10">
        <v>19.497779999999999</v>
      </c>
      <c r="CA16" s="10">
        <v>2.6835</v>
      </c>
      <c r="CB16" s="10">
        <f t="shared" si="38"/>
        <v>13.76310533814619</v>
      </c>
      <c r="CC16" s="10">
        <v>42.895116000000002</v>
      </c>
      <c r="CD16" s="10">
        <v>59.13</v>
      </c>
      <c r="CE16" s="10">
        <f t="shared" si="39"/>
        <v>137.8478612809906</v>
      </c>
      <c r="CF16" s="11">
        <f t="shared" si="8"/>
        <v>389.9556</v>
      </c>
      <c r="CG16" s="11">
        <f t="shared" si="9"/>
        <v>349.79769999999996</v>
      </c>
      <c r="CH16" s="11">
        <f t="shared" si="40"/>
        <v>89.701930168460194</v>
      </c>
      <c r="CI16" s="10">
        <v>0.26250000000000001</v>
      </c>
      <c r="CJ16" s="10">
        <v>0</v>
      </c>
      <c r="CK16" s="10">
        <f t="shared" si="41"/>
        <v>0</v>
      </c>
      <c r="CL16" s="10">
        <v>51</v>
      </c>
      <c r="CM16" s="10">
        <v>8.9499999999999993</v>
      </c>
      <c r="CN16" s="10">
        <f t="shared" si="42"/>
        <v>17.549019607843135</v>
      </c>
      <c r="CO16" s="10">
        <v>118.92</v>
      </c>
      <c r="CP16" s="10">
        <v>38.198599999999999</v>
      </c>
      <c r="CQ16" s="10">
        <f t="shared" si="43"/>
        <v>32.121257988563741</v>
      </c>
      <c r="CR16" s="10">
        <v>0.37930000000000003</v>
      </c>
      <c r="CS16" s="10">
        <v>0</v>
      </c>
      <c r="CT16" s="10">
        <f t="shared" si="44"/>
        <v>0</v>
      </c>
      <c r="CU16" s="10">
        <v>92.15</v>
      </c>
      <c r="CV16" s="10">
        <v>68.211500000000001</v>
      </c>
      <c r="CW16" s="10">
        <f t="shared" si="45"/>
        <v>74.022246337493215</v>
      </c>
      <c r="CX16" s="10">
        <v>1.8875</v>
      </c>
      <c r="CY16" s="10">
        <v>0.2</v>
      </c>
      <c r="CZ16" s="10">
        <f t="shared" si="46"/>
        <v>10.596026490066226</v>
      </c>
      <c r="DA16" s="11">
        <f t="shared" si="10"/>
        <v>1586.1592000000001</v>
      </c>
      <c r="DB16" s="11">
        <f t="shared" si="11"/>
        <v>1150.6715999999999</v>
      </c>
      <c r="DC16" s="11">
        <f t="shared" si="13"/>
        <v>72.544521382216857</v>
      </c>
    </row>
    <row r="17" spans="1:107" ht="19.5" customHeight="1">
      <c r="A17" s="21">
        <v>13</v>
      </c>
      <c r="B17" s="22" t="s">
        <v>53</v>
      </c>
      <c r="C17" s="10">
        <v>753.67190000000005</v>
      </c>
      <c r="D17" s="10">
        <v>946.14390000000003</v>
      </c>
      <c r="E17" s="10">
        <f t="shared" si="14"/>
        <v>125.53790316449371</v>
      </c>
      <c r="F17" s="10">
        <v>25.1951</v>
      </c>
      <c r="G17" s="10">
        <v>0.1033</v>
      </c>
      <c r="H17" s="10">
        <f t="shared" si="15"/>
        <v>0.41000035721231515</v>
      </c>
      <c r="I17" s="10">
        <v>87.5608</v>
      </c>
      <c r="J17" s="10">
        <v>16.7332</v>
      </c>
      <c r="K17" s="10">
        <f t="shared" si="16"/>
        <v>19.110378160089901</v>
      </c>
      <c r="L17" s="10">
        <v>24.401900000000001</v>
      </c>
      <c r="M17" s="10">
        <v>4.1795</v>
      </c>
      <c r="N17" s="10">
        <f t="shared" si="17"/>
        <v>17.127764641277931</v>
      </c>
      <c r="O17" s="10">
        <v>6.4371999999999998</v>
      </c>
      <c r="P17" s="10">
        <v>0</v>
      </c>
      <c r="Q17" s="10">
        <f t="shared" si="12"/>
        <v>0</v>
      </c>
      <c r="R17" s="10">
        <v>47.562399999999997</v>
      </c>
      <c r="S17" s="10">
        <v>17.474499999999999</v>
      </c>
      <c r="T17" s="10">
        <f t="shared" si="18"/>
        <v>36.740156089684291</v>
      </c>
      <c r="U17" s="10">
        <v>40.5976</v>
      </c>
      <c r="V17" s="10">
        <v>5.7130000000000001</v>
      </c>
      <c r="W17" s="10">
        <f t="shared" si="19"/>
        <v>14.072260429187933</v>
      </c>
      <c r="X17" s="10">
        <v>35.933599999999998</v>
      </c>
      <c r="Y17" s="10">
        <v>14.229900000000001</v>
      </c>
      <c r="Z17" s="10">
        <f t="shared" si="20"/>
        <v>39.600540997840469</v>
      </c>
      <c r="AA17" s="10">
        <v>20.086400000000001</v>
      </c>
      <c r="AB17" s="10">
        <v>4.8945999999999996</v>
      </c>
      <c r="AC17" s="10">
        <f t="shared" si="21"/>
        <v>24.367731400350483</v>
      </c>
      <c r="AD17" s="10">
        <v>11.826000000000001</v>
      </c>
      <c r="AE17" s="10">
        <v>204.93270000000001</v>
      </c>
      <c r="AF17" s="10">
        <f t="shared" si="22"/>
        <v>1732.8995433789955</v>
      </c>
      <c r="AG17" s="11">
        <f t="shared" si="0"/>
        <v>1053.2728999999999</v>
      </c>
      <c r="AH17" s="11">
        <f t="shared" si="1"/>
        <v>1214.4046000000001</v>
      </c>
      <c r="AI17" s="11">
        <f t="shared" si="23"/>
        <v>115.29819100064191</v>
      </c>
      <c r="AJ17" s="10">
        <v>47.12</v>
      </c>
      <c r="AK17" s="10">
        <v>0</v>
      </c>
      <c r="AL17" s="10">
        <f t="shared" si="24"/>
        <v>0</v>
      </c>
      <c r="AM17" s="10">
        <v>15.040800000000001</v>
      </c>
      <c r="AN17" s="10">
        <v>1.11E-2</v>
      </c>
      <c r="AO17" s="10">
        <f t="shared" si="25"/>
        <v>7.3799265996489546E-2</v>
      </c>
      <c r="AP17" s="10">
        <v>2.1869999999999998</v>
      </c>
      <c r="AQ17" s="10">
        <v>37.7712</v>
      </c>
      <c r="AR17" s="10">
        <f t="shared" si="47"/>
        <v>1727.0781893004116</v>
      </c>
      <c r="AS17" s="11">
        <f t="shared" si="2"/>
        <v>64.347800000000007</v>
      </c>
      <c r="AT17" s="11">
        <f t="shared" si="3"/>
        <v>37.782299999999999</v>
      </c>
      <c r="AU17" s="11">
        <f t="shared" si="27"/>
        <v>58.71576029017308</v>
      </c>
      <c r="AV17" s="10">
        <v>13.164400000000001</v>
      </c>
      <c r="AW17" s="10">
        <v>15.1754</v>
      </c>
      <c r="AX17" s="10">
        <f t="shared" si="28"/>
        <v>115.27604752210507</v>
      </c>
      <c r="AY17" s="10">
        <v>2.2400000000000002</v>
      </c>
      <c r="AZ17" s="10">
        <v>21.7819</v>
      </c>
      <c r="BA17" s="10">
        <f t="shared" si="29"/>
        <v>972.40624999999989</v>
      </c>
      <c r="BB17" s="11">
        <f t="shared" si="4"/>
        <v>15.404400000000001</v>
      </c>
      <c r="BC17" s="11">
        <f t="shared" si="5"/>
        <v>36.957300000000004</v>
      </c>
      <c r="BD17" s="11">
        <f t="shared" si="30"/>
        <v>239.91392069798238</v>
      </c>
      <c r="BE17" s="11">
        <f t="shared" si="6"/>
        <v>1133.0250999999998</v>
      </c>
      <c r="BF17" s="11">
        <f t="shared" si="7"/>
        <v>1289.1442000000002</v>
      </c>
      <c r="BG17" s="11">
        <f t="shared" si="31"/>
        <v>113.7789621783313</v>
      </c>
      <c r="BH17" s="10">
        <v>110.07308</v>
      </c>
      <c r="BI17" s="10">
        <v>34.150799999999997</v>
      </c>
      <c r="BJ17" s="10">
        <f t="shared" si="32"/>
        <v>31.02556955797003</v>
      </c>
      <c r="BK17" s="10">
        <v>92.693119999999993</v>
      </c>
      <c r="BL17" s="10">
        <v>207.066</v>
      </c>
      <c r="BM17" s="10">
        <f t="shared" si="33"/>
        <v>223.38874773014439</v>
      </c>
      <c r="BN17" s="10">
        <v>81.106480000000005</v>
      </c>
      <c r="BO17" s="10">
        <v>35.476599999999998</v>
      </c>
      <c r="BP17" s="10">
        <f t="shared" si="34"/>
        <v>43.740771390892554</v>
      </c>
      <c r="BQ17" s="10">
        <v>98.486440000000002</v>
      </c>
      <c r="BR17" s="10">
        <v>145.79650000000001</v>
      </c>
      <c r="BS17" s="10">
        <f t="shared" si="35"/>
        <v>148.03713079688941</v>
      </c>
      <c r="BT17" s="10">
        <v>41.711903999999997</v>
      </c>
      <c r="BU17" s="10">
        <v>58.567300000000003</v>
      </c>
      <c r="BV17" s="10">
        <f t="shared" si="36"/>
        <v>140.4090784251901</v>
      </c>
      <c r="BW17" s="10">
        <v>62.567855999999999</v>
      </c>
      <c r="BX17" s="10">
        <v>30.359500000000001</v>
      </c>
      <c r="BY17" s="10">
        <f t="shared" si="37"/>
        <v>48.522519294891616</v>
      </c>
      <c r="BZ17" s="10">
        <v>28.9666</v>
      </c>
      <c r="CA17" s="10">
        <v>4.9938000000000002</v>
      </c>
      <c r="CB17" s="10">
        <f t="shared" si="38"/>
        <v>17.239855557780341</v>
      </c>
      <c r="CC17" s="10">
        <v>63.726520000000001</v>
      </c>
      <c r="CD17" s="10">
        <v>289.85719999999998</v>
      </c>
      <c r="CE17" s="10">
        <f t="shared" si="39"/>
        <v>454.84548662001305</v>
      </c>
      <c r="CF17" s="11">
        <f t="shared" si="8"/>
        <v>579.33199999999999</v>
      </c>
      <c r="CG17" s="11">
        <f t="shared" si="9"/>
        <v>806.26769999999999</v>
      </c>
      <c r="CH17" s="11">
        <f t="shared" si="40"/>
        <v>139.171960119586</v>
      </c>
      <c r="CI17" s="10">
        <v>20</v>
      </c>
      <c r="CJ17" s="10">
        <v>0</v>
      </c>
      <c r="CK17" s="10">
        <f t="shared" si="41"/>
        <v>0</v>
      </c>
      <c r="CL17" s="10">
        <v>18.12</v>
      </c>
      <c r="CM17" s="10">
        <v>13.723599999999999</v>
      </c>
      <c r="CN17" s="10">
        <f t="shared" si="42"/>
        <v>75.737306843267106</v>
      </c>
      <c r="CO17" s="10">
        <v>129.25</v>
      </c>
      <c r="CP17" s="10">
        <v>42.945</v>
      </c>
      <c r="CQ17" s="10">
        <f t="shared" si="43"/>
        <v>33.226305609284331</v>
      </c>
      <c r="CR17" s="10">
        <v>7.9379999999999997</v>
      </c>
      <c r="CS17" s="10">
        <v>0</v>
      </c>
      <c r="CT17" s="10">
        <f t="shared" si="44"/>
        <v>0</v>
      </c>
      <c r="CU17" s="10">
        <v>73.2</v>
      </c>
      <c r="CV17" s="10">
        <v>123.7658</v>
      </c>
      <c r="CW17" s="10">
        <f t="shared" si="45"/>
        <v>169.07896174863387</v>
      </c>
      <c r="CX17" s="10">
        <v>5.1050000000000004</v>
      </c>
      <c r="CY17" s="10">
        <v>0.01</v>
      </c>
      <c r="CZ17" s="10">
        <f t="shared" si="46"/>
        <v>0.19588638589618021</v>
      </c>
      <c r="DA17" s="11">
        <f t="shared" si="10"/>
        <v>1965.9700999999998</v>
      </c>
      <c r="DB17" s="11">
        <f t="shared" si="11"/>
        <v>2275.8563000000004</v>
      </c>
      <c r="DC17" s="11">
        <f t="shared" si="13"/>
        <v>115.7625082904364</v>
      </c>
    </row>
    <row r="18" spans="1:107" ht="19.5" customHeight="1">
      <c r="A18" s="21">
        <v>14</v>
      </c>
      <c r="B18" s="22" t="s">
        <v>54</v>
      </c>
      <c r="C18" s="10">
        <v>418.18459999999999</v>
      </c>
      <c r="D18" s="10">
        <v>252.17679999999999</v>
      </c>
      <c r="E18" s="10">
        <f t="shared" si="14"/>
        <v>60.302746681728593</v>
      </c>
      <c r="F18" s="10">
        <v>24.1313</v>
      </c>
      <c r="G18" s="10">
        <v>1.9458</v>
      </c>
      <c r="H18" s="10">
        <f t="shared" si="15"/>
        <v>8.0633865560496112</v>
      </c>
      <c r="I18" s="10">
        <v>112.7599</v>
      </c>
      <c r="J18" s="10">
        <v>12.376899999999999</v>
      </c>
      <c r="K18" s="10">
        <f t="shared" si="16"/>
        <v>10.976331124805892</v>
      </c>
      <c r="L18" s="10">
        <v>30.772400000000001</v>
      </c>
      <c r="M18" s="10">
        <v>1.56</v>
      </c>
      <c r="N18" s="10">
        <f t="shared" si="17"/>
        <v>5.0694778437820904</v>
      </c>
      <c r="O18" s="10">
        <v>1.105</v>
      </c>
      <c r="P18" s="10">
        <v>2.7000000000000001E-3</v>
      </c>
      <c r="Q18" s="10">
        <f t="shared" si="12"/>
        <v>0.24434389140271495</v>
      </c>
      <c r="R18" s="10">
        <v>24.581299999999999</v>
      </c>
      <c r="S18" s="10">
        <v>2.3706999999999998</v>
      </c>
      <c r="T18" s="10">
        <f t="shared" si="18"/>
        <v>9.6443231236753135</v>
      </c>
      <c r="U18" s="10">
        <v>17.729500000000002</v>
      </c>
      <c r="V18" s="10">
        <v>9.4852000000000007</v>
      </c>
      <c r="W18" s="10">
        <f t="shared" si="19"/>
        <v>53.499534673848672</v>
      </c>
      <c r="X18" s="10">
        <v>15.164999999999999</v>
      </c>
      <c r="Y18" s="10">
        <v>0.80510000000000004</v>
      </c>
      <c r="Z18" s="10">
        <f t="shared" si="20"/>
        <v>5.3089350478074522</v>
      </c>
      <c r="AA18" s="10">
        <v>3.6269999999999998</v>
      </c>
      <c r="AB18" s="10">
        <v>1.7884</v>
      </c>
      <c r="AC18" s="10">
        <f t="shared" si="21"/>
        <v>49.307968017645436</v>
      </c>
      <c r="AD18" s="10">
        <v>0.47699999999999998</v>
      </c>
      <c r="AE18" s="10">
        <v>26.110800000000001</v>
      </c>
      <c r="AF18" s="10">
        <f t="shared" si="22"/>
        <v>5473.9622641509441</v>
      </c>
      <c r="AG18" s="11">
        <f t="shared" si="0"/>
        <v>648.53300000000002</v>
      </c>
      <c r="AH18" s="11">
        <f t="shared" si="1"/>
        <v>308.62239999999997</v>
      </c>
      <c r="AI18" s="11">
        <f t="shared" si="23"/>
        <v>47.587771169701462</v>
      </c>
      <c r="AJ18" s="10">
        <v>41.75</v>
      </c>
      <c r="AK18" s="10">
        <v>4.0999999999999996</v>
      </c>
      <c r="AL18" s="10">
        <f t="shared" si="24"/>
        <v>9.8203592814371241</v>
      </c>
      <c r="AM18" s="10">
        <v>3.0375000000000001</v>
      </c>
      <c r="AN18" s="10">
        <v>0</v>
      </c>
      <c r="AO18" s="10">
        <f t="shared" si="25"/>
        <v>0</v>
      </c>
      <c r="AP18" s="10">
        <v>0.189</v>
      </c>
      <c r="AQ18" s="10">
        <v>6.2858000000000001</v>
      </c>
      <c r="AR18" s="10">
        <f t="shared" si="47"/>
        <v>3325.8201058201062</v>
      </c>
      <c r="AS18" s="11">
        <f t="shared" si="2"/>
        <v>44.976500000000001</v>
      </c>
      <c r="AT18" s="11">
        <f t="shared" si="3"/>
        <v>10.3858</v>
      </c>
      <c r="AU18" s="11">
        <f t="shared" si="27"/>
        <v>23.091614509799559</v>
      </c>
      <c r="AV18" s="10">
        <v>2.8050000000000002</v>
      </c>
      <c r="AW18" s="10">
        <v>3.3892000000000002</v>
      </c>
      <c r="AX18" s="10">
        <f t="shared" si="28"/>
        <v>120.8270944741533</v>
      </c>
      <c r="AY18" s="10">
        <v>0.1875</v>
      </c>
      <c r="AZ18" s="10">
        <v>10.303800000000001</v>
      </c>
      <c r="BA18" s="10">
        <f t="shared" si="29"/>
        <v>5495.3600000000006</v>
      </c>
      <c r="BB18" s="11">
        <f t="shared" si="4"/>
        <v>2.9925000000000002</v>
      </c>
      <c r="BC18" s="11">
        <f t="shared" si="5"/>
        <v>13.693000000000001</v>
      </c>
      <c r="BD18" s="11">
        <f t="shared" si="30"/>
        <v>457.57727652464501</v>
      </c>
      <c r="BE18" s="11">
        <f t="shared" si="6"/>
        <v>696.50200000000007</v>
      </c>
      <c r="BF18" s="11">
        <f t="shared" si="7"/>
        <v>332.70119999999997</v>
      </c>
      <c r="BG18" s="11">
        <f t="shared" si="31"/>
        <v>47.767443596716156</v>
      </c>
      <c r="BH18" s="10">
        <v>113.19535</v>
      </c>
      <c r="BI18" s="10">
        <v>44.8</v>
      </c>
      <c r="BJ18" s="10">
        <f t="shared" si="32"/>
        <v>39.577597489649527</v>
      </c>
      <c r="BK18" s="10">
        <v>95.322400000000002</v>
      </c>
      <c r="BL18" s="10">
        <v>172.7818</v>
      </c>
      <c r="BM18" s="10">
        <f t="shared" si="33"/>
        <v>181.26043826005221</v>
      </c>
      <c r="BN18" s="10">
        <v>83.4071</v>
      </c>
      <c r="BO18" s="10">
        <v>37.490099999999998</v>
      </c>
      <c r="BP18" s="10">
        <f t="shared" si="34"/>
        <v>44.948331736746624</v>
      </c>
      <c r="BQ18" s="10">
        <v>101.28005</v>
      </c>
      <c r="BR18" s="10">
        <v>155.72819999999999</v>
      </c>
      <c r="BS18" s="10">
        <f t="shared" si="35"/>
        <v>153.75999518167694</v>
      </c>
      <c r="BT18" s="10">
        <v>42.89508</v>
      </c>
      <c r="BU18" s="10">
        <v>14.4816</v>
      </c>
      <c r="BV18" s="10">
        <f t="shared" si="36"/>
        <v>33.760515191952081</v>
      </c>
      <c r="BW18" s="10">
        <v>64.342619999999997</v>
      </c>
      <c r="BX18" s="10">
        <v>66.141999999999996</v>
      </c>
      <c r="BY18" s="10">
        <f t="shared" si="37"/>
        <v>102.7965600406076</v>
      </c>
      <c r="BZ18" s="10">
        <v>29.788250000000001</v>
      </c>
      <c r="CA18" s="10">
        <v>1.1102000000000001</v>
      </c>
      <c r="CB18" s="10">
        <f t="shared" si="38"/>
        <v>3.7269728836034339</v>
      </c>
      <c r="CC18" s="10">
        <v>65.534149999999997</v>
      </c>
      <c r="CD18" s="10">
        <v>77.159099999999995</v>
      </c>
      <c r="CE18" s="10">
        <f t="shared" si="39"/>
        <v>117.73876673459563</v>
      </c>
      <c r="CF18" s="11">
        <f t="shared" si="8"/>
        <v>595.76499999999999</v>
      </c>
      <c r="CG18" s="11">
        <f t="shared" si="9"/>
        <v>569.69299999999987</v>
      </c>
      <c r="CH18" s="11">
        <f t="shared" si="40"/>
        <v>95.623777831863208</v>
      </c>
      <c r="CI18" s="10">
        <v>0</v>
      </c>
      <c r="CJ18" s="10">
        <v>0</v>
      </c>
      <c r="CK18" s="10" t="e">
        <f t="shared" si="41"/>
        <v>#DIV/0!</v>
      </c>
      <c r="CL18" s="10">
        <v>20.88</v>
      </c>
      <c r="CM18" s="10">
        <v>4.7081</v>
      </c>
      <c r="CN18" s="10">
        <f t="shared" si="42"/>
        <v>22.54837164750958</v>
      </c>
      <c r="CO18" s="10">
        <v>77.625</v>
      </c>
      <c r="CP18" s="10">
        <v>37.257399999999997</v>
      </c>
      <c r="CQ18" s="10">
        <f t="shared" si="43"/>
        <v>47.996650563607076</v>
      </c>
      <c r="CR18" s="10">
        <v>0.53759999999999997</v>
      </c>
      <c r="CS18" s="10">
        <v>0</v>
      </c>
      <c r="CT18" s="10">
        <f t="shared" si="44"/>
        <v>0</v>
      </c>
      <c r="CU18" s="10">
        <v>28.55</v>
      </c>
      <c r="CV18" s="10">
        <v>7.4039000000000001</v>
      </c>
      <c r="CW18" s="10">
        <f t="shared" si="45"/>
        <v>25.933099824868648</v>
      </c>
      <c r="CX18" s="10">
        <v>1.6604000000000001</v>
      </c>
      <c r="CY18" s="10">
        <v>0</v>
      </c>
      <c r="CZ18" s="10">
        <f t="shared" si="46"/>
        <v>0</v>
      </c>
      <c r="DA18" s="11">
        <f t="shared" si="10"/>
        <v>1421.52</v>
      </c>
      <c r="DB18" s="11">
        <f t="shared" si="11"/>
        <v>951.76359999999988</v>
      </c>
      <c r="DC18" s="11">
        <f t="shared" si="13"/>
        <v>66.953936631211647</v>
      </c>
    </row>
    <row r="19" spans="1:107" ht="19.5" customHeight="1">
      <c r="A19" s="21">
        <v>15</v>
      </c>
      <c r="B19" s="22" t="s">
        <v>55</v>
      </c>
      <c r="C19" s="10">
        <v>1050.8435999999999</v>
      </c>
      <c r="D19" s="10">
        <v>482.3415</v>
      </c>
      <c r="E19" s="10">
        <f t="shared" si="14"/>
        <v>45.900408015046203</v>
      </c>
      <c r="F19" s="10">
        <v>40.0914</v>
      </c>
      <c r="G19" s="10">
        <v>0.128</v>
      </c>
      <c r="H19" s="10">
        <f t="shared" si="15"/>
        <v>0.31927046698294398</v>
      </c>
      <c r="I19" s="10">
        <v>165.30799999999999</v>
      </c>
      <c r="J19" s="10">
        <v>11.6449</v>
      </c>
      <c r="K19" s="10">
        <f t="shared" si="16"/>
        <v>7.0443656689331435</v>
      </c>
      <c r="L19" s="10">
        <v>124.1386</v>
      </c>
      <c r="M19" s="10">
        <v>2.4723999999999999</v>
      </c>
      <c r="N19" s="10">
        <f t="shared" si="17"/>
        <v>1.9916448228028996</v>
      </c>
      <c r="O19" s="10">
        <v>7.2832999999999997</v>
      </c>
      <c r="P19" s="10">
        <v>4.9500000000000002E-2</v>
      </c>
      <c r="Q19" s="10">
        <f t="shared" si="12"/>
        <v>0.67963697774360532</v>
      </c>
      <c r="R19" s="10">
        <v>48.965699999999998</v>
      </c>
      <c r="S19" s="10">
        <v>2.7414999999999998</v>
      </c>
      <c r="T19" s="10">
        <f t="shared" si="18"/>
        <v>5.5988171311754957</v>
      </c>
      <c r="U19" s="10">
        <v>34.184699999999999</v>
      </c>
      <c r="V19" s="10">
        <v>7.3459000000000003</v>
      </c>
      <c r="W19" s="10">
        <f t="shared" si="19"/>
        <v>21.488853200408371</v>
      </c>
      <c r="X19" s="10">
        <v>37.2331</v>
      </c>
      <c r="Y19" s="10">
        <v>1.7164999999999999</v>
      </c>
      <c r="Z19" s="10">
        <f t="shared" si="20"/>
        <v>4.6101452739632203</v>
      </c>
      <c r="AA19" s="10">
        <v>33.161099999999998</v>
      </c>
      <c r="AB19" s="10">
        <v>3.3683000000000001</v>
      </c>
      <c r="AC19" s="10">
        <f t="shared" si="21"/>
        <v>10.157383198989178</v>
      </c>
      <c r="AD19" s="10">
        <v>2.8388</v>
      </c>
      <c r="AE19" s="10">
        <v>46.74</v>
      </c>
      <c r="AF19" s="10">
        <f t="shared" si="22"/>
        <v>1646.4703395801041</v>
      </c>
      <c r="AG19" s="11">
        <f t="shared" si="0"/>
        <v>1544.0482999999999</v>
      </c>
      <c r="AH19" s="11">
        <f t="shared" si="1"/>
        <v>558.54849999999999</v>
      </c>
      <c r="AI19" s="11">
        <f t="shared" si="23"/>
        <v>36.174289366466063</v>
      </c>
      <c r="AJ19" s="10">
        <v>59.895000000000003</v>
      </c>
      <c r="AK19" s="10">
        <v>3.5670000000000002</v>
      </c>
      <c r="AL19" s="10">
        <f t="shared" si="24"/>
        <v>5.9554219884798396</v>
      </c>
      <c r="AM19" s="10">
        <v>12.788399999999999</v>
      </c>
      <c r="AN19" s="10">
        <v>0.47789999999999999</v>
      </c>
      <c r="AO19" s="10">
        <f t="shared" si="25"/>
        <v>3.7369803884770576</v>
      </c>
      <c r="AP19" s="10">
        <v>1.2749999999999999</v>
      </c>
      <c r="AQ19" s="10">
        <v>15.567</v>
      </c>
      <c r="AR19" s="10">
        <f t="shared" si="47"/>
        <v>1220.9411764705883</v>
      </c>
      <c r="AS19" s="11">
        <f t="shared" si="2"/>
        <v>73.958399999999997</v>
      </c>
      <c r="AT19" s="11">
        <f t="shared" si="3"/>
        <v>19.611899999999999</v>
      </c>
      <c r="AU19" s="11">
        <f t="shared" si="27"/>
        <v>26.51747468847352</v>
      </c>
      <c r="AV19" s="10">
        <v>45.524999999999999</v>
      </c>
      <c r="AW19" s="10">
        <v>5.3695000000000004</v>
      </c>
      <c r="AX19" s="10">
        <f t="shared" si="28"/>
        <v>11.794618341570567</v>
      </c>
      <c r="AY19" s="10">
        <v>8.3249999999999993</v>
      </c>
      <c r="AZ19" s="10">
        <v>11.5687</v>
      </c>
      <c r="BA19" s="10">
        <f t="shared" si="29"/>
        <v>138.96336336336336</v>
      </c>
      <c r="BB19" s="11">
        <f t="shared" si="4"/>
        <v>53.849999999999994</v>
      </c>
      <c r="BC19" s="11">
        <f t="shared" si="5"/>
        <v>16.938200000000002</v>
      </c>
      <c r="BD19" s="11">
        <f t="shared" si="30"/>
        <v>31.454410399257206</v>
      </c>
      <c r="BE19" s="11">
        <f t="shared" si="6"/>
        <v>1671.8566999999998</v>
      </c>
      <c r="BF19" s="11">
        <f t="shared" si="7"/>
        <v>595.09860000000003</v>
      </c>
      <c r="BG19" s="11">
        <f t="shared" si="31"/>
        <v>35.595072233164487</v>
      </c>
      <c r="BH19" s="10">
        <v>37.872225</v>
      </c>
      <c r="BI19" s="10">
        <v>24.291699999999999</v>
      </c>
      <c r="BJ19" s="10">
        <f t="shared" si="32"/>
        <v>64.141201104503367</v>
      </c>
      <c r="BK19" s="10">
        <v>31.892399999999999</v>
      </c>
      <c r="BL19" s="10">
        <v>130.16300000000001</v>
      </c>
      <c r="BM19" s="10">
        <f t="shared" si="33"/>
        <v>408.13171790144366</v>
      </c>
      <c r="BN19" s="10">
        <v>27.905850000000001</v>
      </c>
      <c r="BO19" s="10">
        <v>45.692599999999999</v>
      </c>
      <c r="BP19" s="10">
        <f t="shared" si="34"/>
        <v>163.73842760568124</v>
      </c>
      <c r="BQ19" s="10">
        <v>33.885674999999999</v>
      </c>
      <c r="BR19" s="10">
        <v>66.440799999999996</v>
      </c>
      <c r="BS19" s="10">
        <f t="shared" si="35"/>
        <v>196.07341450332626</v>
      </c>
      <c r="BT19" s="10">
        <v>14.35158</v>
      </c>
      <c r="BU19" s="10">
        <v>11.1226</v>
      </c>
      <c r="BV19" s="10">
        <f t="shared" si="36"/>
        <v>77.500874468177031</v>
      </c>
      <c r="BW19" s="10">
        <v>21.527370000000001</v>
      </c>
      <c r="BX19" s="10">
        <v>38.051099999999998</v>
      </c>
      <c r="BY19" s="10">
        <f t="shared" si="37"/>
        <v>176.75684489094579</v>
      </c>
      <c r="BZ19" s="10">
        <v>9.9663749999999993</v>
      </c>
      <c r="CA19" s="10">
        <v>1.2212000000000001</v>
      </c>
      <c r="CB19" s="10">
        <f t="shared" si="38"/>
        <v>12.253201389672777</v>
      </c>
      <c r="CC19" s="10">
        <v>21.926024999999999</v>
      </c>
      <c r="CD19" s="10">
        <v>58.870800000000003</v>
      </c>
      <c r="CE19" s="10">
        <f t="shared" si="39"/>
        <v>268.49736785395442</v>
      </c>
      <c r="CF19" s="11">
        <f t="shared" si="8"/>
        <v>199.32750000000004</v>
      </c>
      <c r="CG19" s="11">
        <f t="shared" si="9"/>
        <v>375.85379999999998</v>
      </c>
      <c r="CH19" s="11">
        <f t="shared" si="40"/>
        <v>188.56093614779692</v>
      </c>
      <c r="CI19" s="10">
        <v>6.9375</v>
      </c>
      <c r="CJ19" s="10">
        <v>0</v>
      </c>
      <c r="CK19" s="10">
        <f t="shared" si="41"/>
        <v>0</v>
      </c>
      <c r="CL19" s="10">
        <v>10.83</v>
      </c>
      <c r="CM19" s="10">
        <v>10.988</v>
      </c>
      <c r="CN19" s="10">
        <f t="shared" si="42"/>
        <v>101.45891043397968</v>
      </c>
      <c r="CO19" s="10">
        <v>15.63</v>
      </c>
      <c r="CP19" s="10">
        <v>29.628399999999999</v>
      </c>
      <c r="CQ19" s="10">
        <f t="shared" si="43"/>
        <v>189.56110044785669</v>
      </c>
      <c r="CR19" s="10">
        <v>4.9355000000000002</v>
      </c>
      <c r="CS19" s="10">
        <v>0</v>
      </c>
      <c r="CT19" s="10">
        <f t="shared" si="44"/>
        <v>0</v>
      </c>
      <c r="CU19" s="10">
        <v>226.5325</v>
      </c>
      <c r="CV19" s="10">
        <v>5.8651999999999997</v>
      </c>
      <c r="CW19" s="10">
        <f t="shared" si="45"/>
        <v>2.5891207663359559</v>
      </c>
      <c r="CX19" s="10">
        <v>34.491</v>
      </c>
      <c r="CY19" s="10">
        <v>0</v>
      </c>
      <c r="CZ19" s="10">
        <f t="shared" si="46"/>
        <v>0</v>
      </c>
      <c r="DA19" s="11">
        <f t="shared" si="10"/>
        <v>2170.5407</v>
      </c>
      <c r="DB19" s="11">
        <f t="shared" si="11"/>
        <v>1017.434</v>
      </c>
      <c r="DC19" s="11">
        <f t="shared" si="13"/>
        <v>46.874679659312534</v>
      </c>
    </row>
    <row r="20" spans="1:107" ht="19.5" customHeight="1">
      <c r="A20" s="21">
        <v>16</v>
      </c>
      <c r="B20" s="22" t="s">
        <v>56</v>
      </c>
      <c r="C20" s="10">
        <v>431.08240000000001</v>
      </c>
      <c r="D20" s="10">
        <v>201.76179999999999</v>
      </c>
      <c r="E20" s="10">
        <f t="shared" si="14"/>
        <v>46.803534544671734</v>
      </c>
      <c r="F20" s="10">
        <v>30.218599999999999</v>
      </c>
      <c r="G20" s="10">
        <v>3.5799999999999998E-2</v>
      </c>
      <c r="H20" s="10">
        <f t="shared" si="15"/>
        <v>0.11847008134063126</v>
      </c>
      <c r="I20" s="10">
        <v>46.004100000000001</v>
      </c>
      <c r="J20" s="10">
        <v>2.7892000000000001</v>
      </c>
      <c r="K20" s="10">
        <f t="shared" si="16"/>
        <v>6.0629378685812787</v>
      </c>
      <c r="L20" s="10">
        <v>29.280100000000001</v>
      </c>
      <c r="M20" s="10">
        <v>2.7124999999999999</v>
      </c>
      <c r="N20" s="10">
        <f t="shared" si="17"/>
        <v>9.2639710929949004</v>
      </c>
      <c r="O20" s="10">
        <v>3.6821000000000002</v>
      </c>
      <c r="P20" s="10">
        <v>0.01</v>
      </c>
      <c r="Q20" s="10">
        <f t="shared" si="12"/>
        <v>0.27158415034898564</v>
      </c>
      <c r="R20" s="10">
        <v>7.9278000000000004</v>
      </c>
      <c r="S20" s="10">
        <v>2.2829000000000002</v>
      </c>
      <c r="T20" s="10">
        <f t="shared" si="18"/>
        <v>28.796135119453066</v>
      </c>
      <c r="U20" s="10">
        <v>13.4732</v>
      </c>
      <c r="V20" s="10">
        <v>2.2206000000000001</v>
      </c>
      <c r="W20" s="10">
        <f t="shared" si="19"/>
        <v>16.481607932785085</v>
      </c>
      <c r="X20" s="10">
        <v>18.4755</v>
      </c>
      <c r="Y20" s="10">
        <v>3.9028</v>
      </c>
      <c r="Z20" s="10">
        <f t="shared" si="20"/>
        <v>21.124191496847175</v>
      </c>
      <c r="AA20" s="10">
        <v>1.3167</v>
      </c>
      <c r="AB20" s="10">
        <v>2.6202000000000001</v>
      </c>
      <c r="AC20" s="10">
        <f t="shared" si="21"/>
        <v>198.99749373433585</v>
      </c>
      <c r="AD20" s="10">
        <v>0.432</v>
      </c>
      <c r="AE20" s="10">
        <v>8.9612999999999996</v>
      </c>
      <c r="AF20" s="10">
        <f t="shared" si="22"/>
        <v>2074.375</v>
      </c>
      <c r="AG20" s="11">
        <f t="shared" si="0"/>
        <v>581.89250000000004</v>
      </c>
      <c r="AH20" s="11">
        <f t="shared" si="1"/>
        <v>227.2971</v>
      </c>
      <c r="AI20" s="11">
        <f t="shared" si="23"/>
        <v>39.061699540722728</v>
      </c>
      <c r="AJ20" s="10">
        <v>7.98</v>
      </c>
      <c r="AK20" s="10">
        <v>0</v>
      </c>
      <c r="AL20" s="10">
        <f t="shared" si="24"/>
        <v>0</v>
      </c>
      <c r="AM20" s="10">
        <v>5.5609999999999999</v>
      </c>
      <c r="AN20" s="10">
        <v>2.9100000000000001E-2</v>
      </c>
      <c r="AO20" s="10">
        <f t="shared" si="25"/>
        <v>0.52328717856500628</v>
      </c>
      <c r="AP20" s="10">
        <v>1.9530000000000001</v>
      </c>
      <c r="AQ20" s="10">
        <v>6.6933999999999996</v>
      </c>
      <c r="AR20" s="10">
        <f t="shared" si="47"/>
        <v>342.72401433691755</v>
      </c>
      <c r="AS20" s="11">
        <f t="shared" si="2"/>
        <v>15.494</v>
      </c>
      <c r="AT20" s="11">
        <f t="shared" si="3"/>
        <v>6.7224999999999993</v>
      </c>
      <c r="AU20" s="11">
        <f t="shared" si="27"/>
        <v>43.387763005034202</v>
      </c>
      <c r="AV20" s="10">
        <v>6.4816000000000003</v>
      </c>
      <c r="AW20" s="10">
        <v>1.8</v>
      </c>
      <c r="AX20" s="10">
        <f t="shared" si="28"/>
        <v>27.770920760306094</v>
      </c>
      <c r="AY20" s="10">
        <v>1.764</v>
      </c>
      <c r="AZ20" s="10">
        <v>9.6574000000000009</v>
      </c>
      <c r="BA20" s="10">
        <f t="shared" si="29"/>
        <v>547.47165532879819</v>
      </c>
      <c r="BB20" s="11">
        <f t="shared" si="4"/>
        <v>8.2455999999999996</v>
      </c>
      <c r="BC20" s="11">
        <f t="shared" si="5"/>
        <v>11.457400000000002</v>
      </c>
      <c r="BD20" s="11">
        <f t="shared" si="30"/>
        <v>138.95168332201419</v>
      </c>
      <c r="BE20" s="11">
        <f t="shared" si="6"/>
        <v>605.63210000000004</v>
      </c>
      <c r="BF20" s="11">
        <f t="shared" si="7"/>
        <v>245.477</v>
      </c>
      <c r="BG20" s="11">
        <f t="shared" si="31"/>
        <v>40.532362799131683</v>
      </c>
      <c r="BH20" s="10">
        <v>26.976959999999998</v>
      </c>
      <c r="BI20" s="10">
        <v>29.140899999999998</v>
      </c>
      <c r="BJ20" s="10">
        <f t="shared" si="32"/>
        <v>108.02143755263751</v>
      </c>
      <c r="BK20" s="10">
        <v>22.71744</v>
      </c>
      <c r="BL20" s="10">
        <v>80.310100000000006</v>
      </c>
      <c r="BM20" s="10">
        <f t="shared" si="33"/>
        <v>353.51738576177598</v>
      </c>
      <c r="BN20" s="10">
        <v>19.877759999999999</v>
      </c>
      <c r="BO20" s="10">
        <v>10.567</v>
      </c>
      <c r="BP20" s="10">
        <f t="shared" si="34"/>
        <v>53.159913390643624</v>
      </c>
      <c r="BQ20" s="10">
        <v>24.137280000000001</v>
      </c>
      <c r="BR20" s="10">
        <v>30.1112</v>
      </c>
      <c r="BS20" s="10">
        <f t="shared" si="35"/>
        <v>124.74976467936736</v>
      </c>
      <c r="BT20" s="10">
        <v>10.222848000000001</v>
      </c>
      <c r="BU20" s="10">
        <v>2.79</v>
      </c>
      <c r="BV20" s="10">
        <f t="shared" si="36"/>
        <v>27.291807527608743</v>
      </c>
      <c r="BW20" s="10">
        <v>15.334272</v>
      </c>
      <c r="BX20" s="10">
        <v>12.648</v>
      </c>
      <c r="BY20" s="10">
        <f t="shared" si="37"/>
        <v>82.481907194550871</v>
      </c>
      <c r="BZ20" s="10">
        <v>7.0991999999999997</v>
      </c>
      <c r="CA20" s="10">
        <v>1.2591000000000001</v>
      </c>
      <c r="CB20" s="10">
        <f t="shared" si="38"/>
        <v>17.735801217038542</v>
      </c>
      <c r="CC20" s="10">
        <v>15.61824</v>
      </c>
      <c r="CD20" s="10">
        <v>46.15</v>
      </c>
      <c r="CE20" s="10">
        <f t="shared" si="39"/>
        <v>295.48783985903657</v>
      </c>
      <c r="CF20" s="11">
        <f t="shared" si="8"/>
        <v>141.98399999999998</v>
      </c>
      <c r="CG20" s="11">
        <f t="shared" si="9"/>
        <v>212.97629999999998</v>
      </c>
      <c r="CH20" s="11">
        <f t="shared" si="40"/>
        <v>150.00021129141311</v>
      </c>
      <c r="CI20" s="10">
        <v>1.08</v>
      </c>
      <c r="CJ20" s="10">
        <v>0</v>
      </c>
      <c r="CK20" s="10">
        <f t="shared" si="41"/>
        <v>0</v>
      </c>
      <c r="CL20" s="10">
        <v>3.24</v>
      </c>
      <c r="CM20" s="10">
        <v>2.0945</v>
      </c>
      <c r="CN20" s="10">
        <f t="shared" si="42"/>
        <v>64.645061728395063</v>
      </c>
      <c r="CO20" s="10">
        <v>9.7200000000000006</v>
      </c>
      <c r="CP20" s="10">
        <v>8.8779000000000003</v>
      </c>
      <c r="CQ20" s="10">
        <f t="shared" si="43"/>
        <v>91.336419753086417</v>
      </c>
      <c r="CR20" s="10">
        <v>1.9187000000000001</v>
      </c>
      <c r="CS20" s="10">
        <v>0</v>
      </c>
      <c r="CT20" s="10">
        <f t="shared" si="44"/>
        <v>0</v>
      </c>
      <c r="CU20" s="10">
        <v>31.5</v>
      </c>
      <c r="CV20" s="10">
        <v>1.7444999999999999</v>
      </c>
      <c r="CW20" s="10">
        <f t="shared" si="45"/>
        <v>5.538095238095238</v>
      </c>
      <c r="CX20" s="10">
        <v>0.876</v>
      </c>
      <c r="CY20" s="10">
        <v>0</v>
      </c>
      <c r="CZ20" s="10">
        <f t="shared" si="46"/>
        <v>0</v>
      </c>
      <c r="DA20" s="11">
        <f t="shared" si="10"/>
        <v>795.95080000000007</v>
      </c>
      <c r="DB20" s="11">
        <f t="shared" si="11"/>
        <v>471.17020000000002</v>
      </c>
      <c r="DC20" s="11">
        <f t="shared" si="13"/>
        <v>59.195895022657176</v>
      </c>
    </row>
    <row r="21" spans="1:107" ht="19.5" customHeight="1">
      <c r="A21" s="21">
        <v>17</v>
      </c>
      <c r="B21" s="22" t="s">
        <v>57</v>
      </c>
      <c r="C21" s="10">
        <v>813.43759999999997</v>
      </c>
      <c r="D21" s="10">
        <v>990.63430000000005</v>
      </c>
      <c r="E21" s="10">
        <f t="shared" si="14"/>
        <v>121.78368691095667</v>
      </c>
      <c r="F21" s="10">
        <v>34.928699999999999</v>
      </c>
      <c r="G21" s="10">
        <v>0.24840000000000001</v>
      </c>
      <c r="H21" s="10">
        <f t="shared" si="15"/>
        <v>0.71116302639376794</v>
      </c>
      <c r="I21" s="10">
        <v>85.847800000000007</v>
      </c>
      <c r="J21" s="10">
        <v>12.0078</v>
      </c>
      <c r="K21" s="10">
        <f t="shared" si="16"/>
        <v>13.987312429672047</v>
      </c>
      <c r="L21" s="10">
        <v>39.015900000000002</v>
      </c>
      <c r="M21" s="10">
        <v>3.4863</v>
      </c>
      <c r="N21" s="10">
        <f t="shared" si="17"/>
        <v>8.9355877988204817</v>
      </c>
      <c r="O21" s="10">
        <v>4.7183000000000002</v>
      </c>
      <c r="P21" s="10">
        <v>8.3699999999999997E-2</v>
      </c>
      <c r="Q21" s="10">
        <f t="shared" si="12"/>
        <v>1.7739440052561302</v>
      </c>
      <c r="R21" s="10">
        <v>67.629900000000006</v>
      </c>
      <c r="S21" s="10">
        <v>6.1908000000000003</v>
      </c>
      <c r="T21" s="10">
        <f t="shared" si="18"/>
        <v>9.1539393079096669</v>
      </c>
      <c r="U21" s="10">
        <v>17.808299999999999</v>
      </c>
      <c r="V21" s="10">
        <v>3.1463000000000001</v>
      </c>
      <c r="W21" s="10">
        <f t="shared" si="19"/>
        <v>17.667604431641426</v>
      </c>
      <c r="X21" s="10">
        <v>14.138999999999999</v>
      </c>
      <c r="Y21" s="10">
        <v>3.6937000000000002</v>
      </c>
      <c r="Z21" s="10">
        <f t="shared" si="20"/>
        <v>26.124195487658252</v>
      </c>
      <c r="AA21" s="10">
        <v>43.989600000000003</v>
      </c>
      <c r="AB21" s="10">
        <v>3.4842</v>
      </c>
      <c r="AC21" s="10">
        <f t="shared" si="21"/>
        <v>7.9205084838234487</v>
      </c>
      <c r="AD21" s="10">
        <v>3.5558999999999998</v>
      </c>
      <c r="AE21" s="10">
        <v>37.015300000000003</v>
      </c>
      <c r="AF21" s="10">
        <f t="shared" si="22"/>
        <v>1040.9544700357153</v>
      </c>
      <c r="AG21" s="11">
        <f t="shared" si="0"/>
        <v>1125.0709999999999</v>
      </c>
      <c r="AH21" s="11">
        <f t="shared" si="1"/>
        <v>1059.9908</v>
      </c>
      <c r="AI21" s="11">
        <f t="shared" si="23"/>
        <v>94.215458402180857</v>
      </c>
      <c r="AJ21" s="10">
        <v>30.922499999999999</v>
      </c>
      <c r="AK21" s="10">
        <v>1.24</v>
      </c>
      <c r="AL21" s="10">
        <f t="shared" si="24"/>
        <v>4.0100250626566414</v>
      </c>
      <c r="AM21" s="10">
        <v>11.8241</v>
      </c>
      <c r="AN21" s="10">
        <v>0.1179</v>
      </c>
      <c r="AO21" s="10">
        <f t="shared" si="25"/>
        <v>0.99711605957324456</v>
      </c>
      <c r="AP21" s="10">
        <v>0.54</v>
      </c>
      <c r="AQ21" s="10">
        <v>12.76</v>
      </c>
      <c r="AR21" s="10">
        <f t="shared" si="47"/>
        <v>2362.9629629629626</v>
      </c>
      <c r="AS21" s="11">
        <f t="shared" si="2"/>
        <v>43.2866</v>
      </c>
      <c r="AT21" s="11">
        <f t="shared" si="3"/>
        <v>14.117900000000001</v>
      </c>
      <c r="AU21" s="11">
        <f t="shared" si="27"/>
        <v>32.614943192581542</v>
      </c>
      <c r="AV21" s="10">
        <v>40.661999999999999</v>
      </c>
      <c r="AW21" s="10">
        <v>4.3971999999999998</v>
      </c>
      <c r="AX21" s="10">
        <f t="shared" si="28"/>
        <v>10.814027839260243</v>
      </c>
      <c r="AY21" s="10">
        <v>2.25</v>
      </c>
      <c r="AZ21" s="10">
        <v>16.9145</v>
      </c>
      <c r="BA21" s="10">
        <f t="shared" si="29"/>
        <v>751.75555555555559</v>
      </c>
      <c r="BB21" s="11">
        <f t="shared" si="4"/>
        <v>42.911999999999999</v>
      </c>
      <c r="BC21" s="11">
        <f t="shared" si="5"/>
        <v>21.311700000000002</v>
      </c>
      <c r="BD21" s="11">
        <f t="shared" si="30"/>
        <v>49.663730425055938</v>
      </c>
      <c r="BE21" s="11">
        <f t="shared" si="6"/>
        <v>1211.2695999999999</v>
      </c>
      <c r="BF21" s="11">
        <f t="shared" si="7"/>
        <v>1095.4204</v>
      </c>
      <c r="BG21" s="11">
        <f t="shared" si="31"/>
        <v>90.435721329091407</v>
      </c>
      <c r="BH21" s="10">
        <v>43.450625000000002</v>
      </c>
      <c r="BI21" s="10">
        <v>27.172899999999998</v>
      </c>
      <c r="BJ21" s="10">
        <f t="shared" si="32"/>
        <v>62.53742034780857</v>
      </c>
      <c r="BK21" s="10">
        <v>36.590000000000003</v>
      </c>
      <c r="BL21" s="10">
        <v>87.990300000000005</v>
      </c>
      <c r="BM21" s="10">
        <f t="shared" si="33"/>
        <v>240.47635966110957</v>
      </c>
      <c r="BN21" s="10">
        <v>32.016249999999999</v>
      </c>
      <c r="BO21" s="10">
        <v>9.5533000000000001</v>
      </c>
      <c r="BP21" s="10">
        <f t="shared" si="34"/>
        <v>29.83890992855191</v>
      </c>
      <c r="BQ21" s="10">
        <v>38.876874999999998</v>
      </c>
      <c r="BR21" s="10">
        <v>36.1434</v>
      </c>
      <c r="BS21" s="10">
        <f t="shared" si="35"/>
        <v>92.968892175618549</v>
      </c>
      <c r="BT21" s="10">
        <v>16.465499999999999</v>
      </c>
      <c r="BU21" s="10">
        <v>4.8566000000000003</v>
      </c>
      <c r="BV21" s="10">
        <f t="shared" si="36"/>
        <v>29.495612037290098</v>
      </c>
      <c r="BW21" s="10">
        <v>24.698250000000002</v>
      </c>
      <c r="BX21" s="10">
        <v>14.9366</v>
      </c>
      <c r="BY21" s="10">
        <f t="shared" si="37"/>
        <v>60.47634953893494</v>
      </c>
      <c r="BZ21" s="10">
        <v>11.434374999999999</v>
      </c>
      <c r="CA21" s="10">
        <v>2.3898000000000001</v>
      </c>
      <c r="CB21" s="10">
        <f t="shared" si="38"/>
        <v>20.900136649357751</v>
      </c>
      <c r="CC21" s="10">
        <v>25.155625000000001</v>
      </c>
      <c r="CD21" s="10">
        <v>101.4516</v>
      </c>
      <c r="CE21" s="10">
        <f t="shared" si="39"/>
        <v>403.29588312753106</v>
      </c>
      <c r="CF21" s="11">
        <f t="shared" si="8"/>
        <v>228.6875</v>
      </c>
      <c r="CG21" s="11">
        <f t="shared" si="9"/>
        <v>284.49450000000002</v>
      </c>
      <c r="CH21" s="11">
        <f t="shared" si="40"/>
        <v>124.40317026509977</v>
      </c>
      <c r="CI21" s="10">
        <v>1.8</v>
      </c>
      <c r="CJ21" s="10">
        <v>0</v>
      </c>
      <c r="CK21" s="10">
        <f t="shared" si="41"/>
        <v>0</v>
      </c>
      <c r="CL21" s="10">
        <v>83.3</v>
      </c>
      <c r="CM21" s="10">
        <v>8.23</v>
      </c>
      <c r="CN21" s="10">
        <f t="shared" si="42"/>
        <v>9.8799519807923168</v>
      </c>
      <c r="CO21" s="10">
        <v>130.9</v>
      </c>
      <c r="CP21" s="10">
        <v>30.21</v>
      </c>
      <c r="CQ21" s="10">
        <f t="shared" si="43"/>
        <v>23.078686019862491</v>
      </c>
      <c r="CR21" s="10">
        <v>0.78300000000000003</v>
      </c>
      <c r="CS21" s="10">
        <v>0</v>
      </c>
      <c r="CT21" s="10">
        <f t="shared" si="44"/>
        <v>0</v>
      </c>
      <c r="CU21" s="10">
        <v>51.274999999999999</v>
      </c>
      <c r="CV21" s="10">
        <v>94.184299999999993</v>
      </c>
      <c r="CW21" s="10">
        <f t="shared" si="45"/>
        <v>183.68464163822523</v>
      </c>
      <c r="CX21" s="10">
        <v>7.2359999999999998</v>
      </c>
      <c r="CY21" s="10">
        <v>0</v>
      </c>
      <c r="CZ21" s="10">
        <f t="shared" si="46"/>
        <v>0</v>
      </c>
      <c r="DA21" s="11">
        <f t="shared" si="10"/>
        <v>1715.2511</v>
      </c>
      <c r="DB21" s="11">
        <f t="shared" si="11"/>
        <v>1512.5391999999999</v>
      </c>
      <c r="DC21" s="11">
        <f t="shared" si="13"/>
        <v>88.181794490614223</v>
      </c>
    </row>
    <row r="22" spans="1:107" ht="19.5" customHeight="1">
      <c r="A22" s="21">
        <v>18</v>
      </c>
      <c r="B22" s="22" t="s">
        <v>58</v>
      </c>
      <c r="C22" s="10">
        <v>851.95190000000002</v>
      </c>
      <c r="D22" s="10">
        <v>531.30790000000002</v>
      </c>
      <c r="E22" s="10">
        <f t="shared" si="14"/>
        <v>62.363602921714246</v>
      </c>
      <c r="F22" s="10">
        <v>52.555300000000003</v>
      </c>
      <c r="G22" s="10">
        <v>0.51049999999999995</v>
      </c>
      <c r="H22" s="10">
        <f t="shared" si="15"/>
        <v>0.97135778884337065</v>
      </c>
      <c r="I22" s="10">
        <v>97.084599999999995</v>
      </c>
      <c r="J22" s="10">
        <v>15.959099999999999</v>
      </c>
      <c r="K22" s="10">
        <f t="shared" si="16"/>
        <v>16.43834346538998</v>
      </c>
      <c r="L22" s="10">
        <v>88.167000000000002</v>
      </c>
      <c r="M22" s="10">
        <v>2.9197000000000002</v>
      </c>
      <c r="N22" s="10">
        <f t="shared" si="17"/>
        <v>3.3115564780473421</v>
      </c>
      <c r="O22" s="10">
        <v>3.9300999999999999</v>
      </c>
      <c r="P22" s="10">
        <v>7.8200000000000006E-2</v>
      </c>
      <c r="Q22" s="10">
        <f t="shared" si="12"/>
        <v>1.9897712526398821</v>
      </c>
      <c r="R22" s="10">
        <v>73.995199999999997</v>
      </c>
      <c r="S22" s="10">
        <v>4.2996999999999996</v>
      </c>
      <c r="T22" s="10">
        <f t="shared" si="18"/>
        <v>5.8107823210154166</v>
      </c>
      <c r="U22" s="10">
        <v>54.863100000000003</v>
      </c>
      <c r="V22" s="10">
        <v>3.59</v>
      </c>
      <c r="W22" s="10">
        <f t="shared" si="19"/>
        <v>6.5435602435881313</v>
      </c>
      <c r="X22" s="10">
        <v>44.523499999999999</v>
      </c>
      <c r="Y22" s="10">
        <v>3.7648000000000001</v>
      </c>
      <c r="Z22" s="10">
        <f t="shared" si="20"/>
        <v>8.4557593181129072</v>
      </c>
      <c r="AA22" s="10">
        <v>36.984200000000001</v>
      </c>
      <c r="AB22" s="10">
        <v>2.7115</v>
      </c>
      <c r="AC22" s="10">
        <f t="shared" si="21"/>
        <v>7.3315091309261797</v>
      </c>
      <c r="AD22" s="10">
        <v>2.5739999999999998</v>
      </c>
      <c r="AE22" s="10">
        <v>48.561799999999998</v>
      </c>
      <c r="AF22" s="10">
        <f t="shared" si="22"/>
        <v>1886.6278166278169</v>
      </c>
      <c r="AG22" s="11">
        <f t="shared" si="0"/>
        <v>1306.6289000000002</v>
      </c>
      <c r="AH22" s="11">
        <f t="shared" si="1"/>
        <v>613.70320000000004</v>
      </c>
      <c r="AI22" s="11">
        <f t="shared" si="23"/>
        <v>46.968439164325844</v>
      </c>
      <c r="AJ22" s="10">
        <v>47.572499999999998</v>
      </c>
      <c r="AK22" s="10">
        <v>0.96</v>
      </c>
      <c r="AL22" s="10">
        <f t="shared" si="24"/>
        <v>2.0179725681854013</v>
      </c>
      <c r="AM22" s="10">
        <v>26.412400000000002</v>
      </c>
      <c r="AN22" s="10">
        <v>9.9000000000000008E-3</v>
      </c>
      <c r="AO22" s="10">
        <f t="shared" si="25"/>
        <v>3.7482394632823976E-2</v>
      </c>
      <c r="AP22" s="10">
        <v>2.0363000000000002</v>
      </c>
      <c r="AQ22" s="10">
        <v>16.721900000000002</v>
      </c>
      <c r="AR22" s="10">
        <f t="shared" si="47"/>
        <v>821.19039434268029</v>
      </c>
      <c r="AS22" s="11">
        <f t="shared" si="2"/>
        <v>76.021199999999993</v>
      </c>
      <c r="AT22" s="11">
        <f t="shared" si="3"/>
        <v>17.691800000000001</v>
      </c>
      <c r="AU22" s="11">
        <f t="shared" si="27"/>
        <v>23.272192493672819</v>
      </c>
      <c r="AV22" s="10">
        <v>18.9435</v>
      </c>
      <c r="AW22" s="10">
        <v>3.0806</v>
      </c>
      <c r="AX22" s="10">
        <f t="shared" si="28"/>
        <v>16.26204238921002</v>
      </c>
      <c r="AY22" s="10">
        <v>0.3</v>
      </c>
      <c r="AZ22" s="10">
        <v>65.772999999999996</v>
      </c>
      <c r="BA22" s="10">
        <f t="shared" si="29"/>
        <v>21924.333333333336</v>
      </c>
      <c r="BB22" s="11">
        <f t="shared" si="4"/>
        <v>19.243500000000001</v>
      </c>
      <c r="BC22" s="11">
        <f t="shared" si="5"/>
        <v>68.8536</v>
      </c>
      <c r="BD22" s="11">
        <f t="shared" si="30"/>
        <v>357.80185517187618</v>
      </c>
      <c r="BE22" s="11">
        <f t="shared" si="6"/>
        <v>1401.8936000000001</v>
      </c>
      <c r="BF22" s="11">
        <f t="shared" si="7"/>
        <v>700.24860000000001</v>
      </c>
      <c r="BG22" s="11">
        <f t="shared" si="31"/>
        <v>49.950195934983938</v>
      </c>
      <c r="BH22" s="10">
        <v>147.54265699999999</v>
      </c>
      <c r="BI22" s="10">
        <v>32.89</v>
      </c>
      <c r="BJ22" s="10">
        <f t="shared" si="32"/>
        <v>22.291858279331382</v>
      </c>
      <c r="BK22" s="10">
        <v>124.246448</v>
      </c>
      <c r="BL22" s="10">
        <v>153.2362</v>
      </c>
      <c r="BM22" s="10">
        <f t="shared" si="33"/>
        <v>123.33245937139385</v>
      </c>
      <c r="BN22" s="10">
        <v>108.715642</v>
      </c>
      <c r="BO22" s="10">
        <v>53.406799999999997</v>
      </c>
      <c r="BP22" s="10">
        <f t="shared" si="34"/>
        <v>49.12522155735418</v>
      </c>
      <c r="BQ22" s="10">
        <v>132.01185100000001</v>
      </c>
      <c r="BR22" s="10">
        <v>105.3297</v>
      </c>
      <c r="BS22" s="10">
        <f t="shared" si="35"/>
        <v>79.788063876174263</v>
      </c>
      <c r="BT22" s="10">
        <v>55.910901600000003</v>
      </c>
      <c r="BU22" s="10">
        <v>15.056900000000001</v>
      </c>
      <c r="BV22" s="10">
        <f t="shared" si="36"/>
        <v>26.930168480774419</v>
      </c>
      <c r="BW22" s="10">
        <v>83.866352399999997</v>
      </c>
      <c r="BX22" s="10">
        <v>71.001800000000003</v>
      </c>
      <c r="BY22" s="10">
        <f t="shared" si="37"/>
        <v>84.660651105174338</v>
      </c>
      <c r="BZ22" s="10">
        <v>38.827015000000003</v>
      </c>
      <c r="CA22" s="10">
        <v>7.3739999999999997</v>
      </c>
      <c r="CB22" s="10">
        <f t="shared" si="38"/>
        <v>18.991931262292503</v>
      </c>
      <c r="CC22" s="10">
        <v>85.419432999999998</v>
      </c>
      <c r="CD22" s="10">
        <v>446.57530000000003</v>
      </c>
      <c r="CE22" s="10">
        <f t="shared" si="39"/>
        <v>522.80293174036876</v>
      </c>
      <c r="CF22" s="11">
        <f t="shared" si="8"/>
        <v>776.5403</v>
      </c>
      <c r="CG22" s="11">
        <f t="shared" si="9"/>
        <v>884.87070000000006</v>
      </c>
      <c r="CH22" s="11">
        <f t="shared" si="40"/>
        <v>113.95038995400498</v>
      </c>
      <c r="CI22" s="10">
        <v>99</v>
      </c>
      <c r="CJ22" s="10">
        <v>0</v>
      </c>
      <c r="CK22" s="10">
        <f t="shared" si="41"/>
        <v>0</v>
      </c>
      <c r="CL22" s="10">
        <v>71.91</v>
      </c>
      <c r="CM22" s="10">
        <v>8.2100000000000009</v>
      </c>
      <c r="CN22" s="10">
        <f t="shared" si="42"/>
        <v>11.417049089139203</v>
      </c>
      <c r="CO22" s="10">
        <v>132.6</v>
      </c>
      <c r="CP22" s="10">
        <v>45.41</v>
      </c>
      <c r="CQ22" s="10">
        <f t="shared" si="43"/>
        <v>34.24585218702866</v>
      </c>
      <c r="CR22" s="10">
        <v>11.704499999999999</v>
      </c>
      <c r="CS22" s="10">
        <v>0</v>
      </c>
      <c r="CT22" s="10">
        <f t="shared" si="44"/>
        <v>0</v>
      </c>
      <c r="CU22" s="10">
        <v>173.845</v>
      </c>
      <c r="CV22" s="10">
        <v>67.377899999999997</v>
      </c>
      <c r="CW22" s="10">
        <f t="shared" si="45"/>
        <v>38.757456354798812</v>
      </c>
      <c r="CX22" s="10">
        <v>11.052</v>
      </c>
      <c r="CY22" s="10">
        <v>0</v>
      </c>
      <c r="CZ22" s="10">
        <f t="shared" si="46"/>
        <v>0</v>
      </c>
      <c r="DA22" s="11">
        <f t="shared" si="10"/>
        <v>2678.5454</v>
      </c>
      <c r="DB22" s="11">
        <f t="shared" si="11"/>
        <v>1706.1172000000001</v>
      </c>
      <c r="DC22" s="11">
        <f t="shared" si="13"/>
        <v>63.695661085303989</v>
      </c>
    </row>
    <row r="23" spans="1:107" ht="19.5" customHeight="1">
      <c r="A23" s="21">
        <v>19</v>
      </c>
      <c r="B23" s="22" t="s">
        <v>59</v>
      </c>
      <c r="C23" s="10">
        <v>1632.57</v>
      </c>
      <c r="D23" s="10">
        <v>1142.1677</v>
      </c>
      <c r="E23" s="10">
        <f t="shared" si="14"/>
        <v>69.961330907709936</v>
      </c>
      <c r="F23" s="10">
        <v>78.27</v>
      </c>
      <c r="G23" s="10">
        <v>0.86</v>
      </c>
      <c r="H23" s="10">
        <f t="shared" si="15"/>
        <v>1.0987607001405391</v>
      </c>
      <c r="I23" s="10">
        <v>214.45</v>
      </c>
      <c r="J23" s="10">
        <v>74.927999999999997</v>
      </c>
      <c r="K23" s="10">
        <f t="shared" si="16"/>
        <v>34.939612963394737</v>
      </c>
      <c r="L23" s="10">
        <v>179.35</v>
      </c>
      <c r="M23" s="10">
        <v>22.573899999999998</v>
      </c>
      <c r="N23" s="10">
        <f t="shared" si="17"/>
        <v>12.586506830220239</v>
      </c>
      <c r="O23" s="10">
        <v>11.3</v>
      </c>
      <c r="P23" s="10">
        <v>9.4100000000000003E-2</v>
      </c>
      <c r="Q23" s="10">
        <f t="shared" si="12"/>
        <v>0.83274336283185835</v>
      </c>
      <c r="R23" s="10">
        <v>155.93</v>
      </c>
      <c r="S23" s="10">
        <v>55.9</v>
      </c>
      <c r="T23" s="10">
        <f t="shared" si="18"/>
        <v>35.84941961136407</v>
      </c>
      <c r="U23" s="10">
        <v>23.02</v>
      </c>
      <c r="V23" s="10">
        <v>111.8656</v>
      </c>
      <c r="W23" s="10">
        <f t="shared" si="19"/>
        <v>485.94960903562122</v>
      </c>
      <c r="X23" s="10">
        <v>17.11</v>
      </c>
      <c r="Y23" s="10">
        <v>5.8051000000000004</v>
      </c>
      <c r="Z23" s="10">
        <f t="shared" si="20"/>
        <v>33.928112215078905</v>
      </c>
      <c r="AA23" s="10">
        <v>58.36</v>
      </c>
      <c r="AB23" s="10">
        <v>29.43</v>
      </c>
      <c r="AC23" s="10">
        <f t="shared" si="21"/>
        <v>50.42837559972584</v>
      </c>
      <c r="AD23" s="10">
        <v>1.85</v>
      </c>
      <c r="AE23" s="10">
        <v>876.05</v>
      </c>
      <c r="AF23" s="10">
        <f t="shared" si="22"/>
        <v>47354.054054054053</v>
      </c>
      <c r="AG23" s="11">
        <f t="shared" si="0"/>
        <v>2372.21</v>
      </c>
      <c r="AH23" s="11">
        <f t="shared" si="1"/>
        <v>2319.6743999999999</v>
      </c>
      <c r="AI23" s="11">
        <f t="shared" si="23"/>
        <v>97.785373133069996</v>
      </c>
      <c r="AJ23" s="10">
        <v>121.2</v>
      </c>
      <c r="AK23" s="10">
        <v>6.46</v>
      </c>
      <c r="AL23" s="10">
        <f t="shared" si="24"/>
        <v>5.33003300330033</v>
      </c>
      <c r="AM23" s="10">
        <v>16.13</v>
      </c>
      <c r="AN23" s="10">
        <v>0.71560000000000001</v>
      </c>
      <c r="AO23" s="10">
        <f t="shared" si="25"/>
        <v>4.4364538127712345</v>
      </c>
      <c r="AP23" s="10">
        <v>18.440000000000001</v>
      </c>
      <c r="AQ23" s="10">
        <v>132.97389999999999</v>
      </c>
      <c r="AR23" s="10">
        <f t="shared" si="47"/>
        <v>721.11659436008665</v>
      </c>
      <c r="AS23" s="11">
        <f t="shared" si="2"/>
        <v>155.77000000000001</v>
      </c>
      <c r="AT23" s="11">
        <f t="shared" si="3"/>
        <v>140.14949999999999</v>
      </c>
      <c r="AU23" s="11">
        <f t="shared" si="27"/>
        <v>89.972074211979191</v>
      </c>
      <c r="AV23" s="10">
        <v>43.73</v>
      </c>
      <c r="AW23" s="10">
        <v>133.61000000000001</v>
      </c>
      <c r="AX23" s="10">
        <f t="shared" si="28"/>
        <v>305.53395838097418</v>
      </c>
      <c r="AY23" s="10">
        <v>0.88</v>
      </c>
      <c r="AZ23" s="10">
        <v>540.6087</v>
      </c>
      <c r="BA23" s="10">
        <f t="shared" si="29"/>
        <v>61432.806818181816</v>
      </c>
      <c r="BB23" s="11">
        <f t="shared" si="4"/>
        <v>44.61</v>
      </c>
      <c r="BC23" s="11">
        <f t="shared" si="5"/>
        <v>674.21870000000001</v>
      </c>
      <c r="BD23" s="11">
        <f t="shared" si="30"/>
        <v>1511.3622506164538</v>
      </c>
      <c r="BE23" s="11">
        <f t="shared" si="6"/>
        <v>2572.59</v>
      </c>
      <c r="BF23" s="11">
        <f t="shared" si="7"/>
        <v>3134.0425999999998</v>
      </c>
      <c r="BG23" s="11">
        <f t="shared" si="31"/>
        <v>121.82441041907181</v>
      </c>
      <c r="BH23" s="10">
        <v>302.44009999999997</v>
      </c>
      <c r="BI23" s="10">
        <v>539.15</v>
      </c>
      <c r="BJ23" s="10">
        <f t="shared" si="32"/>
        <v>178.26670471276793</v>
      </c>
      <c r="BK23" s="10">
        <v>254.68639999999999</v>
      </c>
      <c r="BL23" s="10">
        <v>1466.99</v>
      </c>
      <c r="BM23" s="10">
        <f t="shared" si="33"/>
        <v>575.99856136801964</v>
      </c>
      <c r="BN23" s="10">
        <v>222.85059999999999</v>
      </c>
      <c r="BO23" s="10">
        <v>483.33</v>
      </c>
      <c r="BP23" s="10">
        <f t="shared" si="34"/>
        <v>216.88521368127346</v>
      </c>
      <c r="BQ23" s="10">
        <v>270.60430000000002</v>
      </c>
      <c r="BR23" s="10">
        <v>2986.4459000000002</v>
      </c>
      <c r="BS23" s="10">
        <f t="shared" si="35"/>
        <v>1103.6210067615332</v>
      </c>
      <c r="BT23" s="10">
        <v>114.60888</v>
      </c>
      <c r="BU23" s="10">
        <v>337.55399999999997</v>
      </c>
      <c r="BV23" s="10">
        <f t="shared" si="36"/>
        <v>294.52691623895106</v>
      </c>
      <c r="BW23" s="10">
        <v>171.91332</v>
      </c>
      <c r="BX23" s="10">
        <v>548.02</v>
      </c>
      <c r="BY23" s="10">
        <f t="shared" si="37"/>
        <v>318.7769278145521</v>
      </c>
      <c r="BZ23" s="10">
        <v>79.589500000000001</v>
      </c>
      <c r="CA23" s="10">
        <v>19.5</v>
      </c>
      <c r="CB23" s="10">
        <f t="shared" si="38"/>
        <v>24.500719315990175</v>
      </c>
      <c r="CC23" s="10">
        <v>175.09690000000001</v>
      </c>
      <c r="CD23" s="10">
        <v>504.6123</v>
      </c>
      <c r="CE23" s="10">
        <f t="shared" si="39"/>
        <v>288.1903106222897</v>
      </c>
      <c r="CF23" s="11">
        <f t="shared" si="8"/>
        <v>1591.79</v>
      </c>
      <c r="CG23" s="11">
        <f t="shared" si="9"/>
        <v>6885.6021999999994</v>
      </c>
      <c r="CH23" s="11">
        <f t="shared" si="40"/>
        <v>432.56976108657545</v>
      </c>
      <c r="CI23" s="10">
        <v>62.04</v>
      </c>
      <c r="CJ23" s="10">
        <v>1747.5154</v>
      </c>
      <c r="CK23" s="10">
        <f t="shared" si="41"/>
        <v>2816.7559638942616</v>
      </c>
      <c r="CL23" s="10">
        <v>102.6</v>
      </c>
      <c r="CM23" s="10">
        <v>184.3723</v>
      </c>
      <c r="CN23" s="10">
        <f t="shared" si="42"/>
        <v>179.70009746588696</v>
      </c>
      <c r="CO23" s="10">
        <v>1224</v>
      </c>
      <c r="CP23" s="10">
        <v>788.72154999999998</v>
      </c>
      <c r="CQ23" s="10">
        <f t="shared" si="43"/>
        <v>64.438035130718958</v>
      </c>
      <c r="CR23" s="10">
        <v>6.49</v>
      </c>
      <c r="CS23" s="10">
        <v>0.09</v>
      </c>
      <c r="CT23" s="10">
        <f t="shared" si="44"/>
        <v>1.3867488443759628</v>
      </c>
      <c r="CU23" s="10">
        <v>5197.8500000000004</v>
      </c>
      <c r="CV23" s="10">
        <v>993.38620000000003</v>
      </c>
      <c r="CW23" s="10">
        <f t="shared" si="45"/>
        <v>19.111482632242176</v>
      </c>
      <c r="CX23" s="10">
        <v>12.2</v>
      </c>
      <c r="CY23" s="10">
        <v>2.7522000000000002</v>
      </c>
      <c r="CZ23" s="10">
        <f t="shared" si="46"/>
        <v>22.559016393442626</v>
      </c>
      <c r="DA23" s="11">
        <f t="shared" si="10"/>
        <v>10769.560000000001</v>
      </c>
      <c r="DB23" s="11">
        <v>13736.49</v>
      </c>
      <c r="DC23" s="11">
        <f t="shared" si="13"/>
        <v>127.54922206663966</v>
      </c>
    </row>
    <row r="24" spans="1:107" ht="19.5" customHeight="1">
      <c r="A24" s="21">
        <v>20</v>
      </c>
      <c r="B24" s="22" t="s">
        <v>60</v>
      </c>
      <c r="C24" s="10">
        <v>615.80999999999995</v>
      </c>
      <c r="D24" s="10">
        <v>444.34960000000001</v>
      </c>
      <c r="E24" s="10">
        <f t="shared" si="14"/>
        <v>72.156931521086051</v>
      </c>
      <c r="F24" s="10">
        <v>18.486000000000001</v>
      </c>
      <c r="G24" s="10">
        <v>0</v>
      </c>
      <c r="H24" s="10">
        <f t="shared" si="15"/>
        <v>0</v>
      </c>
      <c r="I24" s="10">
        <v>51.0989</v>
      </c>
      <c r="J24" s="10">
        <v>5.8095999999999997</v>
      </c>
      <c r="K24" s="10">
        <f t="shared" si="16"/>
        <v>11.369324975684407</v>
      </c>
      <c r="L24" s="10">
        <v>22.631799999999998</v>
      </c>
      <c r="M24" s="10">
        <v>2.7488999999999999</v>
      </c>
      <c r="N24" s="10">
        <f t="shared" si="17"/>
        <v>12.146183688438393</v>
      </c>
      <c r="O24" s="10">
        <v>24.8535</v>
      </c>
      <c r="P24" s="10">
        <v>0.02</v>
      </c>
      <c r="Q24" s="10">
        <f t="shared" si="12"/>
        <v>8.0471563361297196E-2</v>
      </c>
      <c r="R24" s="10">
        <v>41.919800000000002</v>
      </c>
      <c r="S24" s="10">
        <v>3.9769999999999999</v>
      </c>
      <c r="T24" s="10">
        <f t="shared" si="18"/>
        <v>9.4871635837957236</v>
      </c>
      <c r="U24" s="10">
        <v>14.2988</v>
      </c>
      <c r="V24" s="10">
        <v>7.4966999999999997</v>
      </c>
      <c r="W24" s="10">
        <f t="shared" si="19"/>
        <v>52.428875150362266</v>
      </c>
      <c r="X24" s="10">
        <v>12.8141</v>
      </c>
      <c r="Y24" s="10">
        <v>1.3347</v>
      </c>
      <c r="Z24" s="10">
        <f t="shared" si="20"/>
        <v>10.415870018183096</v>
      </c>
      <c r="AA24" s="10">
        <v>31.612500000000001</v>
      </c>
      <c r="AB24" s="10">
        <v>2.6974999999999998</v>
      </c>
      <c r="AC24" s="10">
        <f t="shared" si="21"/>
        <v>8.5330170027678918</v>
      </c>
      <c r="AD24" s="10">
        <v>2.4344999999999999</v>
      </c>
      <c r="AE24" s="10">
        <v>82.671599999999998</v>
      </c>
      <c r="AF24" s="10">
        <f t="shared" si="22"/>
        <v>3395.8348736906964</v>
      </c>
      <c r="AG24" s="11">
        <f t="shared" si="0"/>
        <v>835.95989999999995</v>
      </c>
      <c r="AH24" s="11">
        <f t="shared" si="1"/>
        <v>551.10559999999998</v>
      </c>
      <c r="AI24" s="11">
        <f t="shared" si="23"/>
        <v>65.924884674492162</v>
      </c>
      <c r="AJ24" s="10">
        <v>58.058</v>
      </c>
      <c r="AK24" s="10">
        <v>1.2</v>
      </c>
      <c r="AL24" s="10">
        <f t="shared" si="24"/>
        <v>2.0668986186227567</v>
      </c>
      <c r="AM24" s="10">
        <v>6.1501999999999999</v>
      </c>
      <c r="AN24" s="10">
        <v>0.2089</v>
      </c>
      <c r="AO24" s="10">
        <f t="shared" si="25"/>
        <v>3.3966375077233262</v>
      </c>
      <c r="AP24" s="10">
        <v>1.0367999999999999</v>
      </c>
      <c r="AQ24" s="10">
        <v>3.4624999999999999</v>
      </c>
      <c r="AR24" s="10">
        <f t="shared" si="47"/>
        <v>333.96026234567904</v>
      </c>
      <c r="AS24" s="11">
        <f t="shared" si="2"/>
        <v>65.245000000000005</v>
      </c>
      <c r="AT24" s="11">
        <f t="shared" si="3"/>
        <v>4.8713999999999995</v>
      </c>
      <c r="AU24" s="11">
        <f t="shared" si="27"/>
        <v>7.4663192581807021</v>
      </c>
      <c r="AV24" s="10">
        <v>51.674999999999997</v>
      </c>
      <c r="AW24" s="10">
        <v>12.5083</v>
      </c>
      <c r="AX24" s="10">
        <f t="shared" si="28"/>
        <v>24.205708756652157</v>
      </c>
      <c r="AY24" s="10">
        <v>1.962</v>
      </c>
      <c r="AZ24" s="10">
        <v>17.447900000000001</v>
      </c>
      <c r="BA24" s="10">
        <f t="shared" si="29"/>
        <v>889.29153924566776</v>
      </c>
      <c r="BB24" s="11">
        <f t="shared" si="4"/>
        <v>53.637</v>
      </c>
      <c r="BC24" s="11">
        <f t="shared" si="5"/>
        <v>29.956200000000003</v>
      </c>
      <c r="BD24" s="11">
        <f t="shared" si="30"/>
        <v>55.849879747189448</v>
      </c>
      <c r="BE24" s="11">
        <f t="shared" si="6"/>
        <v>954.8418999999999</v>
      </c>
      <c r="BF24" s="11">
        <f t="shared" si="7"/>
        <v>585.93319999999994</v>
      </c>
      <c r="BG24" s="11">
        <f t="shared" si="31"/>
        <v>61.364420643878326</v>
      </c>
      <c r="BH24" s="10">
        <v>34.408411000000001</v>
      </c>
      <c r="BI24" s="10">
        <v>93.56</v>
      </c>
      <c r="BJ24" s="10">
        <f t="shared" si="32"/>
        <v>271.91026054646932</v>
      </c>
      <c r="BK24" s="10">
        <v>28.975504000000001</v>
      </c>
      <c r="BL24" s="10">
        <v>164.1053</v>
      </c>
      <c r="BM24" s="10">
        <f t="shared" si="33"/>
        <v>566.35874219823745</v>
      </c>
      <c r="BN24" s="10">
        <v>25.353566000000001</v>
      </c>
      <c r="BO24" s="10">
        <v>59.405000000000001</v>
      </c>
      <c r="BP24" s="10">
        <f t="shared" si="34"/>
        <v>234.30629048395008</v>
      </c>
      <c r="BQ24" s="10">
        <v>30.786473000000001</v>
      </c>
      <c r="BR24" s="10">
        <v>107.5215</v>
      </c>
      <c r="BS24" s="10">
        <f t="shared" si="35"/>
        <v>349.24916537207753</v>
      </c>
      <c r="BT24" s="10">
        <v>13.0389768</v>
      </c>
      <c r="BU24" s="10">
        <v>6.3707000000000003</v>
      </c>
      <c r="BV24" s="10">
        <f t="shared" si="36"/>
        <v>48.858895124347491</v>
      </c>
      <c r="BW24" s="10">
        <v>19.558465200000001</v>
      </c>
      <c r="BX24" s="10">
        <v>12.100899999999999</v>
      </c>
      <c r="BY24" s="10">
        <f t="shared" si="37"/>
        <v>61.870396660776841</v>
      </c>
      <c r="BZ24" s="10">
        <v>9.0548450000000003</v>
      </c>
      <c r="CA24" s="10">
        <v>0.63129999999999997</v>
      </c>
      <c r="CB24" s="10">
        <f t="shared" si="38"/>
        <v>6.9719581064060172</v>
      </c>
      <c r="CC24" s="10">
        <v>19.920659000000001</v>
      </c>
      <c r="CD24" s="10">
        <v>141.727</v>
      </c>
      <c r="CE24" s="10">
        <f t="shared" si="39"/>
        <v>711.45738702720621</v>
      </c>
      <c r="CF24" s="11">
        <f t="shared" si="8"/>
        <v>181.09690000000001</v>
      </c>
      <c r="CG24" s="11">
        <f t="shared" si="9"/>
        <v>585.42169999999999</v>
      </c>
      <c r="CH24" s="11">
        <f t="shared" si="40"/>
        <v>323.26434080318325</v>
      </c>
      <c r="CI24" s="10">
        <v>1.8</v>
      </c>
      <c r="CJ24" s="10">
        <v>0</v>
      </c>
      <c r="CK24" s="10">
        <f t="shared" si="41"/>
        <v>0</v>
      </c>
      <c r="CL24" s="10">
        <v>26.774999999999999</v>
      </c>
      <c r="CM24" s="10">
        <v>6.3705999999999996</v>
      </c>
      <c r="CN24" s="10">
        <f t="shared" si="42"/>
        <v>23.793090569561155</v>
      </c>
      <c r="CO24" s="10">
        <v>72.59</v>
      </c>
      <c r="CP24" s="10">
        <v>33.7166</v>
      </c>
      <c r="CQ24" s="10">
        <f t="shared" si="43"/>
        <v>46.447995591679295</v>
      </c>
      <c r="CR24" s="10">
        <v>12.645</v>
      </c>
      <c r="CS24" s="10">
        <v>0</v>
      </c>
      <c r="CT24" s="10">
        <f t="shared" si="44"/>
        <v>0</v>
      </c>
      <c r="CU24" s="10">
        <v>81.847499999999997</v>
      </c>
      <c r="CV24" s="10">
        <v>22.156500000000001</v>
      </c>
      <c r="CW24" s="10">
        <f t="shared" si="45"/>
        <v>27.070466416200862</v>
      </c>
      <c r="CX24" s="10">
        <v>10.584</v>
      </c>
      <c r="CY24" s="10">
        <v>0</v>
      </c>
      <c r="CZ24" s="10">
        <f t="shared" si="46"/>
        <v>0</v>
      </c>
      <c r="DA24" s="11">
        <f t="shared" si="10"/>
        <v>1342.1803</v>
      </c>
      <c r="DB24" s="11">
        <f t="shared" si="11"/>
        <v>1233.5985999999998</v>
      </c>
      <c r="DC24" s="11">
        <f t="shared" si="13"/>
        <v>91.910051130984399</v>
      </c>
    </row>
    <row r="25" spans="1:107" ht="19.5" customHeight="1">
      <c r="A25" s="21">
        <v>21</v>
      </c>
      <c r="B25" s="22" t="s">
        <v>61</v>
      </c>
      <c r="C25" s="10">
        <v>281.35410000000002</v>
      </c>
      <c r="D25" s="10">
        <v>125.2959</v>
      </c>
      <c r="E25" s="10">
        <f t="shared" si="14"/>
        <v>44.533170122631944</v>
      </c>
      <c r="F25" s="10">
        <v>20.041899999999998</v>
      </c>
      <c r="G25" s="10">
        <v>4.6399999999999997E-2</v>
      </c>
      <c r="H25" s="10">
        <f t="shared" si="15"/>
        <v>0.23151497612501809</v>
      </c>
      <c r="I25" s="10">
        <v>40.078099999999999</v>
      </c>
      <c r="J25" s="10">
        <v>1.5470999999999999</v>
      </c>
      <c r="K25" s="10">
        <f t="shared" si="16"/>
        <v>3.8602129342458844</v>
      </c>
      <c r="L25" s="10">
        <v>14.3102</v>
      </c>
      <c r="M25" s="10">
        <v>0.75439999999999996</v>
      </c>
      <c r="N25" s="10">
        <f t="shared" si="17"/>
        <v>5.2717641961677684</v>
      </c>
      <c r="O25" s="10">
        <v>6.7333999999999996</v>
      </c>
      <c r="P25" s="10">
        <v>0</v>
      </c>
      <c r="Q25" s="10">
        <f t="shared" si="12"/>
        <v>0</v>
      </c>
      <c r="R25" s="10">
        <v>13.9575</v>
      </c>
      <c r="S25" s="10">
        <v>0.81759999999999999</v>
      </c>
      <c r="T25" s="10">
        <f t="shared" si="18"/>
        <v>5.8577825541823394</v>
      </c>
      <c r="U25" s="10">
        <v>6.3310000000000004</v>
      </c>
      <c r="V25" s="10">
        <v>0.72219999999999995</v>
      </c>
      <c r="W25" s="10">
        <f t="shared" si="19"/>
        <v>11.40736060653925</v>
      </c>
      <c r="X25" s="10">
        <v>4.9878999999999998</v>
      </c>
      <c r="Y25" s="10">
        <v>1.6771</v>
      </c>
      <c r="Z25" s="10">
        <f t="shared" si="20"/>
        <v>33.623368551895588</v>
      </c>
      <c r="AA25" s="10">
        <v>24.956399999999999</v>
      </c>
      <c r="AB25" s="10">
        <v>0.73809999999999998</v>
      </c>
      <c r="AC25" s="10">
        <f t="shared" si="21"/>
        <v>2.9575579811190718</v>
      </c>
      <c r="AD25" s="10">
        <v>0.4158</v>
      </c>
      <c r="AE25" s="10">
        <v>12.7455</v>
      </c>
      <c r="AF25" s="10">
        <f t="shared" si="22"/>
        <v>3065.2958152958154</v>
      </c>
      <c r="AG25" s="11">
        <f t="shared" si="0"/>
        <v>413.16629999999998</v>
      </c>
      <c r="AH25" s="11">
        <f t="shared" si="1"/>
        <v>144.3443</v>
      </c>
      <c r="AI25" s="11">
        <f t="shared" si="23"/>
        <v>34.936126203903854</v>
      </c>
      <c r="AJ25" s="10">
        <v>11.362500000000001</v>
      </c>
      <c r="AK25" s="10">
        <v>0</v>
      </c>
      <c r="AL25" s="10">
        <f t="shared" si="24"/>
        <v>0</v>
      </c>
      <c r="AM25" s="10">
        <v>6.4912000000000001</v>
      </c>
      <c r="AN25" s="10">
        <v>0</v>
      </c>
      <c r="AO25" s="10">
        <f t="shared" si="25"/>
        <v>0</v>
      </c>
      <c r="AP25" s="10">
        <v>0.54600000000000004</v>
      </c>
      <c r="AQ25" s="10">
        <v>4.9394999999999998</v>
      </c>
      <c r="AR25" s="10">
        <f t="shared" si="47"/>
        <v>904.67032967032958</v>
      </c>
      <c r="AS25" s="11">
        <f t="shared" si="2"/>
        <v>18.399700000000003</v>
      </c>
      <c r="AT25" s="11">
        <f t="shared" si="3"/>
        <v>4.9394999999999998</v>
      </c>
      <c r="AU25" s="11">
        <f t="shared" si="27"/>
        <v>26.845546394778168</v>
      </c>
      <c r="AV25" s="10">
        <v>12.568099999999999</v>
      </c>
      <c r="AW25" s="10">
        <v>0.65329999999999999</v>
      </c>
      <c r="AX25" s="10">
        <f t="shared" si="28"/>
        <v>5.1980808554992404</v>
      </c>
      <c r="AY25" s="10">
        <v>0.77</v>
      </c>
      <c r="AZ25" s="10">
        <v>2.4496000000000002</v>
      </c>
      <c r="BA25" s="10">
        <f t="shared" si="29"/>
        <v>318.12987012987014</v>
      </c>
      <c r="BB25" s="11">
        <f t="shared" si="4"/>
        <v>13.338099999999999</v>
      </c>
      <c r="BC25" s="11">
        <f t="shared" si="5"/>
        <v>3.1029</v>
      </c>
      <c r="BD25" s="11">
        <f t="shared" si="30"/>
        <v>23.263433322587176</v>
      </c>
      <c r="BE25" s="11">
        <f t="shared" si="6"/>
        <v>444.90409999999997</v>
      </c>
      <c r="BF25" s="11">
        <f t="shared" si="7"/>
        <v>152.38670000000002</v>
      </c>
      <c r="BG25" s="11">
        <f t="shared" si="31"/>
        <v>34.251583655893491</v>
      </c>
      <c r="BH25" s="10">
        <v>12.426513</v>
      </c>
      <c r="BI25" s="10">
        <v>8.3581000000000003</v>
      </c>
      <c r="BJ25" s="10">
        <f t="shared" si="32"/>
        <v>67.260220143816696</v>
      </c>
      <c r="BK25" s="10">
        <v>10.464432</v>
      </c>
      <c r="BL25" s="10">
        <v>39.8245</v>
      </c>
      <c r="BM25" s="10">
        <f t="shared" si="33"/>
        <v>380.57010643291483</v>
      </c>
      <c r="BN25" s="10">
        <v>9.1563780000000001</v>
      </c>
      <c r="BO25" s="10">
        <v>5.6077000000000004</v>
      </c>
      <c r="BP25" s="10">
        <f t="shared" si="34"/>
        <v>61.243648962504608</v>
      </c>
      <c r="BQ25" s="10">
        <v>11.118459</v>
      </c>
      <c r="BR25" s="10">
        <v>13.7882</v>
      </c>
      <c r="BS25" s="10">
        <f t="shared" si="35"/>
        <v>124.01178976331163</v>
      </c>
      <c r="BT25" s="10">
        <v>4.7089943999999999</v>
      </c>
      <c r="BU25" s="10">
        <v>1.0835999999999999</v>
      </c>
      <c r="BV25" s="10">
        <f t="shared" si="36"/>
        <v>23.011282408830212</v>
      </c>
      <c r="BW25" s="10">
        <v>7.0634915999999999</v>
      </c>
      <c r="BX25" s="10">
        <v>2.6151</v>
      </c>
      <c r="BY25" s="10">
        <f t="shared" si="37"/>
        <v>37.022766474302884</v>
      </c>
      <c r="BZ25" s="10">
        <v>3.2701349999999998</v>
      </c>
      <c r="CA25" s="10">
        <v>0.4587</v>
      </c>
      <c r="CB25" s="10">
        <f t="shared" si="38"/>
        <v>14.026943841768002</v>
      </c>
      <c r="CC25" s="10">
        <v>7.1942969999999997</v>
      </c>
      <c r="CD25" s="10">
        <v>44.1845</v>
      </c>
      <c r="CE25" s="10">
        <f t="shared" si="39"/>
        <v>614.16007707215874</v>
      </c>
      <c r="CF25" s="11">
        <f t="shared" si="8"/>
        <v>65.402699999999996</v>
      </c>
      <c r="CG25" s="11">
        <f t="shared" si="9"/>
        <v>115.9204</v>
      </c>
      <c r="CH25" s="11">
        <f t="shared" si="40"/>
        <v>177.24100075379152</v>
      </c>
      <c r="CI25" s="10">
        <v>0.4</v>
      </c>
      <c r="CJ25" s="10">
        <v>0</v>
      </c>
      <c r="CK25" s="10">
        <f t="shared" si="41"/>
        <v>0</v>
      </c>
      <c r="CL25" s="10">
        <v>1.19</v>
      </c>
      <c r="CM25" s="10">
        <v>0.69020000000000004</v>
      </c>
      <c r="CN25" s="10">
        <f t="shared" si="42"/>
        <v>58.000000000000007</v>
      </c>
      <c r="CO25" s="10">
        <v>12.9</v>
      </c>
      <c r="CP25" s="10">
        <v>3.4180999999999999</v>
      </c>
      <c r="CQ25" s="10">
        <f t="shared" si="43"/>
        <v>26.496899224806196</v>
      </c>
      <c r="CR25" s="10">
        <v>2.9700000000000001E-2</v>
      </c>
      <c r="CS25" s="10">
        <v>0</v>
      </c>
      <c r="CT25" s="10">
        <f t="shared" si="44"/>
        <v>0</v>
      </c>
      <c r="CU25" s="10">
        <v>10.535</v>
      </c>
      <c r="CV25" s="10">
        <v>1.0153000000000001</v>
      </c>
      <c r="CW25" s="10">
        <f t="shared" si="45"/>
        <v>9.6373991457047943</v>
      </c>
      <c r="CX25" s="10">
        <v>1.9490000000000001</v>
      </c>
      <c r="CY25" s="10">
        <v>0</v>
      </c>
      <c r="CZ25" s="10">
        <f t="shared" si="46"/>
        <v>0</v>
      </c>
      <c r="DA25" s="11">
        <f t="shared" si="10"/>
        <v>537.31049999999993</v>
      </c>
      <c r="DB25" s="11">
        <f t="shared" si="11"/>
        <v>273.4307</v>
      </c>
      <c r="DC25" s="11">
        <f t="shared" si="13"/>
        <v>50.888769156753874</v>
      </c>
    </row>
    <row r="26" spans="1:107" ht="19.5" customHeight="1">
      <c r="A26" s="21">
        <v>22</v>
      </c>
      <c r="B26" s="22" t="s">
        <v>62</v>
      </c>
      <c r="C26" s="10">
        <v>1162.3516</v>
      </c>
      <c r="D26" s="10">
        <v>641.78510000000006</v>
      </c>
      <c r="E26" s="10">
        <f t="shared" si="14"/>
        <v>55.214368870830491</v>
      </c>
      <c r="F26" s="10">
        <v>60.155900000000003</v>
      </c>
      <c r="G26" s="10">
        <v>0.42220000000000002</v>
      </c>
      <c r="H26" s="10">
        <f t="shared" si="15"/>
        <v>0.70184304448940171</v>
      </c>
      <c r="I26" s="10">
        <v>138.1508</v>
      </c>
      <c r="J26" s="10">
        <v>16.12</v>
      </c>
      <c r="K26" s="10">
        <f t="shared" si="16"/>
        <v>11.668408724379447</v>
      </c>
      <c r="L26" s="10">
        <v>69.162599999999998</v>
      </c>
      <c r="M26" s="10">
        <v>4.8685999999999998</v>
      </c>
      <c r="N26" s="10">
        <f t="shared" si="17"/>
        <v>7.0393536391055278</v>
      </c>
      <c r="O26" s="10">
        <v>32.149000000000001</v>
      </c>
      <c r="P26" s="10">
        <v>6.2399999999999997E-2</v>
      </c>
      <c r="Q26" s="10">
        <f t="shared" si="12"/>
        <v>0.19409623938536189</v>
      </c>
      <c r="R26" s="10">
        <v>69.269099999999995</v>
      </c>
      <c r="S26" s="10">
        <v>9.9402000000000008</v>
      </c>
      <c r="T26" s="10">
        <f t="shared" si="18"/>
        <v>14.350121482739059</v>
      </c>
      <c r="U26" s="10">
        <v>28.514299999999999</v>
      </c>
      <c r="V26" s="10">
        <v>4.8648999999999996</v>
      </c>
      <c r="W26" s="10">
        <f t="shared" si="19"/>
        <v>17.061263997362726</v>
      </c>
      <c r="X26" s="10">
        <v>55.955599999999997</v>
      </c>
      <c r="Y26" s="10">
        <v>8.2454000000000001</v>
      </c>
      <c r="Z26" s="10">
        <f t="shared" si="20"/>
        <v>14.735611806503728</v>
      </c>
      <c r="AA26" s="10">
        <v>29.4085</v>
      </c>
      <c r="AB26" s="10">
        <v>5.1801000000000004</v>
      </c>
      <c r="AC26" s="10">
        <f t="shared" si="21"/>
        <v>17.614295186765734</v>
      </c>
      <c r="AD26" s="10">
        <v>21.916399999999999</v>
      </c>
      <c r="AE26" s="10">
        <v>39.696300000000001</v>
      </c>
      <c r="AF26" s="10">
        <f t="shared" si="22"/>
        <v>181.12600609589165</v>
      </c>
      <c r="AG26" s="11">
        <f t="shared" si="0"/>
        <v>1667.0337999999999</v>
      </c>
      <c r="AH26" s="11">
        <f t="shared" si="1"/>
        <v>731.18520000000012</v>
      </c>
      <c r="AI26" s="11">
        <f t="shared" si="23"/>
        <v>43.86145019975001</v>
      </c>
      <c r="AJ26" s="10">
        <v>36.163800000000002</v>
      </c>
      <c r="AK26" s="10">
        <v>0.63680000000000003</v>
      </c>
      <c r="AL26" s="10">
        <f t="shared" si="24"/>
        <v>1.760876898998446</v>
      </c>
      <c r="AM26" s="10">
        <v>13.1082</v>
      </c>
      <c r="AN26" s="10">
        <v>0.65380000000000005</v>
      </c>
      <c r="AO26" s="10">
        <f t="shared" si="25"/>
        <v>4.9877176118765352</v>
      </c>
      <c r="AP26" s="10">
        <v>13.727499999999999</v>
      </c>
      <c r="AQ26" s="10">
        <v>27.4877</v>
      </c>
      <c r="AR26" s="10">
        <f t="shared" si="47"/>
        <v>200.23820797668913</v>
      </c>
      <c r="AS26" s="11">
        <f t="shared" si="2"/>
        <v>62.999499999999998</v>
      </c>
      <c r="AT26" s="11">
        <f t="shared" si="3"/>
        <v>28.778300000000002</v>
      </c>
      <c r="AU26" s="11">
        <f t="shared" si="27"/>
        <v>45.680203811141361</v>
      </c>
      <c r="AV26" s="10">
        <v>104.7304</v>
      </c>
      <c r="AW26" s="10">
        <v>2.9174000000000002</v>
      </c>
      <c r="AX26" s="10">
        <f t="shared" si="28"/>
        <v>2.7856286235897123</v>
      </c>
      <c r="AY26" s="10">
        <v>7.21</v>
      </c>
      <c r="AZ26" s="10">
        <v>97.174199999999999</v>
      </c>
      <c r="BA26" s="10">
        <f t="shared" si="29"/>
        <v>1347.7697642163662</v>
      </c>
      <c r="BB26" s="11">
        <f t="shared" si="4"/>
        <v>111.9404</v>
      </c>
      <c r="BC26" s="11">
        <f t="shared" si="5"/>
        <v>100.0916</v>
      </c>
      <c r="BD26" s="11">
        <f t="shared" si="30"/>
        <v>89.415081596992678</v>
      </c>
      <c r="BE26" s="11">
        <f t="shared" si="6"/>
        <v>1841.9737</v>
      </c>
      <c r="BF26" s="11">
        <f t="shared" si="7"/>
        <v>860.05510000000015</v>
      </c>
      <c r="BG26" s="11">
        <f t="shared" si="31"/>
        <v>46.692040174080667</v>
      </c>
      <c r="BH26" s="10">
        <v>98.040892999999997</v>
      </c>
      <c r="BI26" s="10">
        <v>40.93</v>
      </c>
      <c r="BJ26" s="10">
        <f t="shared" si="32"/>
        <v>41.747885752121825</v>
      </c>
      <c r="BK26" s="10">
        <v>82.560751999999994</v>
      </c>
      <c r="BL26" s="10">
        <v>194.38650000000001</v>
      </c>
      <c r="BM26" s="10">
        <f t="shared" si="33"/>
        <v>235.44661996295773</v>
      </c>
      <c r="BN26" s="10">
        <v>72.240657999999996</v>
      </c>
      <c r="BO26" s="10">
        <v>24.683199999999999</v>
      </c>
      <c r="BP26" s="10">
        <f t="shared" si="34"/>
        <v>34.168016575928753</v>
      </c>
      <c r="BQ26" s="10">
        <v>87.720799</v>
      </c>
      <c r="BR26" s="10">
        <v>78.307400000000001</v>
      </c>
      <c r="BS26" s="10">
        <f t="shared" si="35"/>
        <v>89.268908733948038</v>
      </c>
      <c r="BT26" s="10">
        <v>37.152338399999998</v>
      </c>
      <c r="BU26" s="10">
        <v>3.1461999999999999</v>
      </c>
      <c r="BV26" s="10">
        <f t="shared" si="36"/>
        <v>8.4683767845956108</v>
      </c>
      <c r="BW26" s="10">
        <v>55.7285076</v>
      </c>
      <c r="BX26" s="10">
        <v>20.649899999999999</v>
      </c>
      <c r="BY26" s="10">
        <f t="shared" si="37"/>
        <v>37.054464383323982</v>
      </c>
      <c r="BZ26" s="10">
        <v>25.800235000000001</v>
      </c>
      <c r="CA26" s="10">
        <v>10.294600000000001</v>
      </c>
      <c r="CB26" s="10">
        <f t="shared" si="38"/>
        <v>39.901186946553011</v>
      </c>
      <c r="CC26" s="10">
        <v>56.760517</v>
      </c>
      <c r="CD26" s="10">
        <v>172.44120000000001</v>
      </c>
      <c r="CE26" s="10">
        <f t="shared" si="39"/>
        <v>303.80484377899518</v>
      </c>
      <c r="CF26" s="11">
        <f t="shared" si="8"/>
        <v>516.00469999999996</v>
      </c>
      <c r="CG26" s="11">
        <f t="shared" si="9"/>
        <v>544.83899999999994</v>
      </c>
      <c r="CH26" s="11">
        <f t="shared" si="40"/>
        <v>105.58799173728457</v>
      </c>
      <c r="CI26" s="10">
        <v>9.0950000000000006</v>
      </c>
      <c r="CJ26" s="10">
        <v>0</v>
      </c>
      <c r="CK26" s="10">
        <f t="shared" si="41"/>
        <v>0</v>
      </c>
      <c r="CL26" s="10">
        <v>44.2</v>
      </c>
      <c r="CM26" s="10">
        <v>7.4705000000000004</v>
      </c>
      <c r="CN26" s="10">
        <f t="shared" si="42"/>
        <v>16.901583710407238</v>
      </c>
      <c r="CO26" s="10">
        <v>82.79</v>
      </c>
      <c r="CP26" s="10">
        <v>54.551699999999997</v>
      </c>
      <c r="CQ26" s="10">
        <f t="shared" si="43"/>
        <v>65.891653581350397</v>
      </c>
      <c r="CR26" s="10">
        <v>7.3742999999999999</v>
      </c>
      <c r="CS26" s="10">
        <v>0.4617</v>
      </c>
      <c r="CT26" s="10">
        <f t="shared" si="44"/>
        <v>6.260933241121192</v>
      </c>
      <c r="CU26" s="10">
        <v>244.02</v>
      </c>
      <c r="CV26" s="10">
        <v>69.036600000000007</v>
      </c>
      <c r="CW26" s="10">
        <f t="shared" si="45"/>
        <v>28.291369559872141</v>
      </c>
      <c r="CX26" s="10">
        <v>9.1969999999999992</v>
      </c>
      <c r="CY26" s="10">
        <v>0</v>
      </c>
      <c r="CZ26" s="10">
        <f t="shared" si="46"/>
        <v>0</v>
      </c>
      <c r="DA26" s="11">
        <f t="shared" si="10"/>
        <v>2754.6547</v>
      </c>
      <c r="DB26" s="11">
        <f t="shared" si="11"/>
        <v>1536.4146000000001</v>
      </c>
      <c r="DC26" s="11">
        <f t="shared" si="13"/>
        <v>55.775215674037113</v>
      </c>
    </row>
    <row r="27" spans="1:107" ht="19.5" customHeight="1">
      <c r="A27" s="21">
        <v>23</v>
      </c>
      <c r="B27" s="22" t="s">
        <v>63</v>
      </c>
      <c r="C27" s="10">
        <v>630.9402</v>
      </c>
      <c r="D27" s="10">
        <v>300.49549999999999</v>
      </c>
      <c r="E27" s="10">
        <f t="shared" si="14"/>
        <v>47.62662135016916</v>
      </c>
      <c r="F27" s="10">
        <v>31.421900000000001</v>
      </c>
      <c r="G27" s="10">
        <v>5.5500000000000001E-2</v>
      </c>
      <c r="H27" s="10">
        <f t="shared" si="15"/>
        <v>0.17662840248361811</v>
      </c>
      <c r="I27" s="10">
        <v>49.662399999999998</v>
      </c>
      <c r="J27" s="10">
        <v>5.3322000000000003</v>
      </c>
      <c r="K27" s="10">
        <f t="shared" si="16"/>
        <v>10.736895518541191</v>
      </c>
      <c r="L27" s="10">
        <v>34.159999999999997</v>
      </c>
      <c r="M27" s="10">
        <v>1.5726</v>
      </c>
      <c r="N27" s="10">
        <f t="shared" si="17"/>
        <v>4.6036299765807964</v>
      </c>
      <c r="O27" s="10">
        <v>15.211399999999999</v>
      </c>
      <c r="P27" s="10">
        <v>1.37E-2</v>
      </c>
      <c r="Q27" s="10">
        <f t="shared" si="12"/>
        <v>9.0064030924175295E-2</v>
      </c>
      <c r="R27" s="10">
        <v>49.638100000000001</v>
      </c>
      <c r="S27" s="10">
        <v>1.9162999999999999</v>
      </c>
      <c r="T27" s="10">
        <f t="shared" si="18"/>
        <v>3.8605426073923055</v>
      </c>
      <c r="U27" s="10">
        <v>6.5172999999999996</v>
      </c>
      <c r="V27" s="10">
        <v>1.0848</v>
      </c>
      <c r="W27" s="10">
        <f t="shared" si="19"/>
        <v>16.644929648780938</v>
      </c>
      <c r="X27" s="10">
        <v>1.2283999999999999</v>
      </c>
      <c r="Y27" s="10">
        <v>1.3414999999999999</v>
      </c>
      <c r="Z27" s="10">
        <f t="shared" si="20"/>
        <v>109.20709866492999</v>
      </c>
      <c r="AA27" s="10">
        <v>11.909599999999999</v>
      </c>
      <c r="AB27" s="10">
        <v>1.4083000000000001</v>
      </c>
      <c r="AC27" s="10">
        <f t="shared" si="21"/>
        <v>11.824914354806209</v>
      </c>
      <c r="AD27" s="10">
        <v>0.5383</v>
      </c>
      <c r="AE27" s="10">
        <v>33.990699999999997</v>
      </c>
      <c r="AF27" s="10">
        <f t="shared" si="22"/>
        <v>6314.4529073007607</v>
      </c>
      <c r="AG27" s="11">
        <f t="shared" si="0"/>
        <v>831.22759999999994</v>
      </c>
      <c r="AH27" s="11">
        <f t="shared" si="1"/>
        <v>347.21109999999999</v>
      </c>
      <c r="AI27" s="11">
        <f t="shared" si="23"/>
        <v>41.770882006324136</v>
      </c>
      <c r="AJ27" s="10">
        <v>19.067299999999999</v>
      </c>
      <c r="AK27" s="10">
        <v>0</v>
      </c>
      <c r="AL27" s="10">
        <f t="shared" si="24"/>
        <v>0</v>
      </c>
      <c r="AM27" s="10">
        <v>5.4051</v>
      </c>
      <c r="AN27" s="10">
        <v>0</v>
      </c>
      <c r="AO27" s="10">
        <f t="shared" si="25"/>
        <v>0</v>
      </c>
      <c r="AP27" s="10">
        <v>0</v>
      </c>
      <c r="AQ27" s="10">
        <v>6.7244999999999999</v>
      </c>
      <c r="AR27" s="10" t="e">
        <f t="shared" si="47"/>
        <v>#DIV/0!</v>
      </c>
      <c r="AS27" s="11">
        <f t="shared" si="2"/>
        <v>24.4724</v>
      </c>
      <c r="AT27" s="11">
        <f t="shared" si="3"/>
        <v>6.7244999999999999</v>
      </c>
      <c r="AU27" s="11">
        <f t="shared" si="27"/>
        <v>27.477893463657015</v>
      </c>
      <c r="AV27" s="10">
        <v>33.838500000000003</v>
      </c>
      <c r="AW27" s="10">
        <v>1.9510000000000001</v>
      </c>
      <c r="AX27" s="10">
        <f t="shared" si="28"/>
        <v>5.7656219986110493</v>
      </c>
      <c r="AY27" s="10">
        <v>1.1531</v>
      </c>
      <c r="AZ27" s="10">
        <v>5.9134000000000002</v>
      </c>
      <c r="BA27" s="10">
        <f t="shared" si="29"/>
        <v>512.82629433700458</v>
      </c>
      <c r="BB27" s="11">
        <f t="shared" si="4"/>
        <v>34.991600000000005</v>
      </c>
      <c r="BC27" s="11">
        <f t="shared" si="5"/>
        <v>7.8643999999999998</v>
      </c>
      <c r="BD27" s="11">
        <f t="shared" si="30"/>
        <v>22.475108311709093</v>
      </c>
      <c r="BE27" s="11">
        <f t="shared" si="6"/>
        <v>890.69159999999999</v>
      </c>
      <c r="BF27" s="11">
        <f t="shared" si="7"/>
        <v>361.8</v>
      </c>
      <c r="BG27" s="11">
        <f t="shared" si="31"/>
        <v>40.620120364893978</v>
      </c>
      <c r="BH27" s="10">
        <v>51.825426</v>
      </c>
      <c r="BI27" s="10">
        <v>10.8672</v>
      </c>
      <c r="BJ27" s="10">
        <f t="shared" si="32"/>
        <v>20.96885802733199</v>
      </c>
      <c r="BK27" s="10">
        <v>43.642463999999997</v>
      </c>
      <c r="BL27" s="10">
        <v>73.039000000000001</v>
      </c>
      <c r="BM27" s="10">
        <f t="shared" si="33"/>
        <v>167.35764506788621</v>
      </c>
      <c r="BN27" s="10">
        <v>38.187156000000002</v>
      </c>
      <c r="BO27" s="10">
        <v>12.954800000000001</v>
      </c>
      <c r="BP27" s="10">
        <f t="shared" si="34"/>
        <v>33.924495450774081</v>
      </c>
      <c r="BQ27" s="10">
        <v>46.370117999999998</v>
      </c>
      <c r="BR27" s="10">
        <v>22.14</v>
      </c>
      <c r="BS27" s="10">
        <f t="shared" si="35"/>
        <v>47.746266248449061</v>
      </c>
      <c r="BT27" s="10">
        <v>19.639108799999999</v>
      </c>
      <c r="BU27" s="10">
        <v>0.24249999999999999</v>
      </c>
      <c r="BV27" s="10">
        <f t="shared" si="36"/>
        <v>1.2347810813085369</v>
      </c>
      <c r="BW27" s="10">
        <v>29.4586632</v>
      </c>
      <c r="BX27" s="10">
        <v>0.51400000000000001</v>
      </c>
      <c r="BY27" s="10">
        <f t="shared" si="37"/>
        <v>1.7448178028662209</v>
      </c>
      <c r="BZ27" s="10">
        <v>13.63827</v>
      </c>
      <c r="CA27" s="10">
        <v>0.38540000000000002</v>
      </c>
      <c r="CB27" s="10">
        <f t="shared" si="38"/>
        <v>2.8258716098156147</v>
      </c>
      <c r="CC27" s="10">
        <v>30.004193999999998</v>
      </c>
      <c r="CD27" s="10">
        <v>66.590800000000002</v>
      </c>
      <c r="CE27" s="10">
        <f t="shared" si="39"/>
        <v>221.93830635810451</v>
      </c>
      <c r="CF27" s="11">
        <f t="shared" si="8"/>
        <v>272.7654</v>
      </c>
      <c r="CG27" s="11">
        <f t="shared" si="9"/>
        <v>186.73370000000003</v>
      </c>
      <c r="CH27" s="11">
        <f t="shared" si="40"/>
        <v>68.45945270184562</v>
      </c>
      <c r="CI27" s="10">
        <v>0</v>
      </c>
      <c r="CJ27" s="10">
        <v>0</v>
      </c>
      <c r="CK27" s="10" t="e">
        <f t="shared" si="41"/>
        <v>#DIV/0!</v>
      </c>
      <c r="CL27" s="10">
        <v>0.84150000000000003</v>
      </c>
      <c r="CM27" s="10">
        <v>1.94</v>
      </c>
      <c r="CN27" s="10">
        <f t="shared" si="42"/>
        <v>230.54070112893643</v>
      </c>
      <c r="CO27" s="10">
        <v>1.7213000000000001</v>
      </c>
      <c r="CP27" s="10">
        <v>10.5197</v>
      </c>
      <c r="CQ27" s="10">
        <f t="shared" si="43"/>
        <v>611.14855051414634</v>
      </c>
      <c r="CR27" s="10">
        <v>0.66969999999999996</v>
      </c>
      <c r="CS27" s="10">
        <v>0</v>
      </c>
      <c r="CT27" s="10">
        <f t="shared" si="44"/>
        <v>0</v>
      </c>
      <c r="CU27" s="10">
        <v>168.5</v>
      </c>
      <c r="CV27" s="10">
        <v>1.5791999999999999</v>
      </c>
      <c r="CW27" s="10">
        <f t="shared" si="45"/>
        <v>0.93721068249258155</v>
      </c>
      <c r="CX27" s="10">
        <v>2.2585000000000002</v>
      </c>
      <c r="CY27" s="10">
        <v>0</v>
      </c>
      <c r="CZ27" s="10">
        <f t="shared" si="46"/>
        <v>0</v>
      </c>
      <c r="DA27" s="11">
        <f t="shared" si="10"/>
        <v>1337.4479999999999</v>
      </c>
      <c r="DB27" s="11">
        <f t="shared" si="11"/>
        <v>562.57260000000008</v>
      </c>
      <c r="DC27" s="11">
        <f t="shared" si="13"/>
        <v>42.063138155651671</v>
      </c>
    </row>
    <row r="28" spans="1:107" ht="19.5" customHeight="1">
      <c r="A28" s="21">
        <v>24</v>
      </c>
      <c r="B28" s="22" t="s">
        <v>64</v>
      </c>
      <c r="C28" s="10">
        <v>821.2</v>
      </c>
      <c r="D28" s="10">
        <v>622.53399999999999</v>
      </c>
      <c r="E28" s="10">
        <f t="shared" si="14"/>
        <v>75.807842182172422</v>
      </c>
      <c r="F28" s="10">
        <v>30.684999999999999</v>
      </c>
      <c r="G28" s="10">
        <v>5.6386000000000003</v>
      </c>
      <c r="H28" s="10">
        <f t="shared" si="15"/>
        <v>18.375753625549944</v>
      </c>
      <c r="I28" s="10">
        <v>58.372500000000002</v>
      </c>
      <c r="J28" s="10">
        <v>16.890899999999998</v>
      </c>
      <c r="K28" s="10">
        <f t="shared" si="16"/>
        <v>28.936399845817807</v>
      </c>
      <c r="L28" s="10">
        <v>43.913600000000002</v>
      </c>
      <c r="M28" s="10">
        <v>5.5049000000000001</v>
      </c>
      <c r="N28" s="10">
        <f t="shared" si="17"/>
        <v>12.535752022152591</v>
      </c>
      <c r="O28" s="10">
        <v>1.8972</v>
      </c>
      <c r="P28" s="10">
        <v>0</v>
      </c>
      <c r="Q28" s="10">
        <f t="shared" si="12"/>
        <v>0</v>
      </c>
      <c r="R28" s="10">
        <v>22.718800000000002</v>
      </c>
      <c r="S28" s="10">
        <v>10.7463</v>
      </c>
      <c r="T28" s="10">
        <f t="shared" si="18"/>
        <v>47.301353944750595</v>
      </c>
      <c r="U28" s="10">
        <v>18.780799999999999</v>
      </c>
      <c r="V28" s="10">
        <v>12.075799999999999</v>
      </c>
      <c r="W28" s="10">
        <f t="shared" si="19"/>
        <v>64.298645425115012</v>
      </c>
      <c r="X28" s="10">
        <v>16.958200000000001</v>
      </c>
      <c r="Y28" s="10">
        <v>5.9071999999999996</v>
      </c>
      <c r="Z28" s="10">
        <f t="shared" si="20"/>
        <v>34.833885671828376</v>
      </c>
      <c r="AA28" s="10">
        <v>17.9682</v>
      </c>
      <c r="AB28" s="10">
        <v>4.9116999999999997</v>
      </c>
      <c r="AC28" s="10">
        <f t="shared" si="21"/>
        <v>27.335514965327633</v>
      </c>
      <c r="AD28" s="10">
        <v>1.7424999999999999</v>
      </c>
      <c r="AE28" s="10">
        <v>84.32</v>
      </c>
      <c r="AF28" s="10">
        <f t="shared" si="22"/>
        <v>4839.0243902439024</v>
      </c>
      <c r="AG28" s="11">
        <f t="shared" si="0"/>
        <v>1034.2368000000001</v>
      </c>
      <c r="AH28" s="11">
        <f t="shared" si="1"/>
        <v>768.52940000000001</v>
      </c>
      <c r="AI28" s="11">
        <f t="shared" si="23"/>
        <v>74.308843003845908</v>
      </c>
      <c r="AJ28" s="10">
        <v>48.900500000000001</v>
      </c>
      <c r="AK28" s="10">
        <v>0.66</v>
      </c>
      <c r="AL28" s="10">
        <f t="shared" si="24"/>
        <v>1.3496794511303565</v>
      </c>
      <c r="AM28" s="10">
        <v>6.0434999999999999</v>
      </c>
      <c r="AN28" s="10">
        <v>0.24629999999999999</v>
      </c>
      <c r="AO28" s="10">
        <f t="shared" si="25"/>
        <v>4.0754529659965257</v>
      </c>
      <c r="AP28" s="10">
        <v>2.2530000000000001</v>
      </c>
      <c r="AQ28" s="10">
        <v>28.131</v>
      </c>
      <c r="AR28" s="10">
        <f t="shared" si="47"/>
        <v>1248.601864181092</v>
      </c>
      <c r="AS28" s="11">
        <f t="shared" si="2"/>
        <v>57.197000000000003</v>
      </c>
      <c r="AT28" s="11">
        <f t="shared" si="3"/>
        <v>29.037300000000002</v>
      </c>
      <c r="AU28" s="11">
        <f t="shared" si="27"/>
        <v>50.767173103484453</v>
      </c>
      <c r="AV28" s="10">
        <v>17.5929</v>
      </c>
      <c r="AW28" s="10">
        <v>16.716100000000001</v>
      </c>
      <c r="AX28" s="10">
        <f t="shared" si="28"/>
        <v>95.016171296375248</v>
      </c>
      <c r="AY28" s="10">
        <v>7.8449999999999998</v>
      </c>
      <c r="AZ28" s="10">
        <v>37.514800000000001</v>
      </c>
      <c r="BA28" s="10">
        <f t="shared" si="29"/>
        <v>478.200127469726</v>
      </c>
      <c r="BB28" s="11">
        <f t="shared" si="4"/>
        <v>25.437899999999999</v>
      </c>
      <c r="BC28" s="11">
        <f t="shared" si="5"/>
        <v>54.230900000000005</v>
      </c>
      <c r="BD28" s="11">
        <f t="shared" si="30"/>
        <v>213.18937490909238</v>
      </c>
      <c r="BE28" s="11">
        <f t="shared" si="6"/>
        <v>1116.8717000000001</v>
      </c>
      <c r="BF28" s="11">
        <f t="shared" si="7"/>
        <v>851.79759999999999</v>
      </c>
      <c r="BG28" s="11">
        <f t="shared" si="31"/>
        <v>76.266378671784764</v>
      </c>
      <c r="BH28" s="10">
        <v>37.704892000000001</v>
      </c>
      <c r="BI28" s="10">
        <v>35.822099999999999</v>
      </c>
      <c r="BJ28" s="10">
        <f t="shared" si="32"/>
        <v>95.006504726230219</v>
      </c>
      <c r="BK28" s="10">
        <v>31.751487999999998</v>
      </c>
      <c r="BL28" s="10">
        <v>59.155900000000003</v>
      </c>
      <c r="BM28" s="10">
        <f t="shared" si="33"/>
        <v>186.30906368860573</v>
      </c>
      <c r="BN28" s="10">
        <v>27.782551999999999</v>
      </c>
      <c r="BO28" s="10">
        <v>23.1663</v>
      </c>
      <c r="BP28" s="10">
        <f t="shared" si="34"/>
        <v>83.3843485652434</v>
      </c>
      <c r="BQ28" s="10">
        <v>33.735956000000002</v>
      </c>
      <c r="BR28" s="10">
        <v>25.4497</v>
      </c>
      <c r="BS28" s="10">
        <f t="shared" si="35"/>
        <v>75.437909629713758</v>
      </c>
      <c r="BT28" s="10">
        <v>14.2881696</v>
      </c>
      <c r="BU28" s="10">
        <v>7.8204000000000002</v>
      </c>
      <c r="BV28" s="10">
        <f t="shared" si="36"/>
        <v>54.733392862301976</v>
      </c>
      <c r="BW28" s="10">
        <v>21.432254400000001</v>
      </c>
      <c r="BX28" s="10">
        <v>7.7092999999999998</v>
      </c>
      <c r="BY28" s="10">
        <f t="shared" si="37"/>
        <v>35.970551002791382</v>
      </c>
      <c r="BZ28" s="10">
        <v>9.9223400000000002</v>
      </c>
      <c r="CA28" s="10">
        <v>3.4870999999999999</v>
      </c>
      <c r="CB28" s="10">
        <f t="shared" si="38"/>
        <v>35.143927742850977</v>
      </c>
      <c r="CC28" s="10">
        <v>21.829148</v>
      </c>
      <c r="CD28" s="10">
        <v>50.683300000000003</v>
      </c>
      <c r="CE28" s="10">
        <f t="shared" si="39"/>
        <v>232.18175991110601</v>
      </c>
      <c r="CF28" s="11">
        <f t="shared" si="8"/>
        <v>198.4468</v>
      </c>
      <c r="CG28" s="11">
        <f t="shared" si="9"/>
        <v>213.29410000000001</v>
      </c>
      <c r="CH28" s="11">
        <f t="shared" si="40"/>
        <v>107.48175329609751</v>
      </c>
      <c r="CI28" s="10">
        <v>0</v>
      </c>
      <c r="CJ28" s="10">
        <v>0</v>
      </c>
      <c r="CK28" s="10" t="e">
        <f t="shared" si="41"/>
        <v>#DIV/0!</v>
      </c>
      <c r="CL28" s="10">
        <v>42.5</v>
      </c>
      <c r="CM28" s="10">
        <v>7.1780999999999997</v>
      </c>
      <c r="CN28" s="10">
        <f t="shared" si="42"/>
        <v>16.889647058823527</v>
      </c>
      <c r="CO28" s="10">
        <v>78.849999999999994</v>
      </c>
      <c r="CP28" s="10">
        <v>56.176200000000001</v>
      </c>
      <c r="CQ28" s="10">
        <f t="shared" si="43"/>
        <v>71.244388078630323</v>
      </c>
      <c r="CR28" s="10">
        <v>0.21490000000000001</v>
      </c>
      <c r="CS28" s="10">
        <v>0</v>
      </c>
      <c r="CT28" s="10">
        <f t="shared" si="44"/>
        <v>0</v>
      </c>
      <c r="CU28" s="10">
        <v>107.5</v>
      </c>
      <c r="CV28" s="10">
        <v>51.158799999999999</v>
      </c>
      <c r="CW28" s="10">
        <f t="shared" si="45"/>
        <v>47.589581395348837</v>
      </c>
      <c r="CX28" s="10">
        <v>4.2</v>
      </c>
      <c r="CY28" s="10">
        <v>2.1583000000000001</v>
      </c>
      <c r="CZ28" s="10">
        <f t="shared" si="46"/>
        <v>51.388095238095246</v>
      </c>
      <c r="DA28" s="11">
        <f t="shared" si="10"/>
        <v>1548.5834000000002</v>
      </c>
      <c r="DB28" s="11">
        <f t="shared" si="11"/>
        <v>1181.7631000000001</v>
      </c>
      <c r="DC28" s="11">
        <f t="shared" si="13"/>
        <v>76.312525369960696</v>
      </c>
    </row>
    <row r="29" spans="1:107" ht="19.5" customHeight="1">
      <c r="A29" s="21">
        <v>25</v>
      </c>
      <c r="B29" s="22" t="s">
        <v>65</v>
      </c>
      <c r="C29" s="10">
        <v>219.37889999999999</v>
      </c>
      <c r="D29" s="10">
        <v>157.95570000000001</v>
      </c>
      <c r="E29" s="10">
        <f t="shared" si="14"/>
        <v>72.001318267162446</v>
      </c>
      <c r="F29" s="10">
        <v>18.9754</v>
      </c>
      <c r="G29" s="10">
        <v>3.2800000000000003E-2</v>
      </c>
      <c r="H29" s="10">
        <f t="shared" si="15"/>
        <v>0.17285538117773538</v>
      </c>
      <c r="I29" s="10">
        <v>31.462700000000002</v>
      </c>
      <c r="J29" s="10">
        <v>4.1566999999999998</v>
      </c>
      <c r="K29" s="10">
        <f t="shared" si="16"/>
        <v>13.211517129807676</v>
      </c>
      <c r="L29" s="10">
        <v>9.9690999999999992</v>
      </c>
      <c r="M29" s="10">
        <v>1.4755</v>
      </c>
      <c r="N29" s="10">
        <f t="shared" si="17"/>
        <v>14.800734268890874</v>
      </c>
      <c r="O29" s="10">
        <v>8.3543000000000003</v>
      </c>
      <c r="P29" s="10">
        <v>9.4000000000000004E-3</v>
      </c>
      <c r="Q29" s="10">
        <f t="shared" si="12"/>
        <v>0.11251690746082856</v>
      </c>
      <c r="R29" s="10">
        <v>6.9203000000000001</v>
      </c>
      <c r="S29" s="10">
        <v>1.4302999999999999</v>
      </c>
      <c r="T29" s="10">
        <f t="shared" si="18"/>
        <v>20.66817912518243</v>
      </c>
      <c r="U29" s="10">
        <v>4.6167999999999996</v>
      </c>
      <c r="V29" s="10">
        <v>1.282</v>
      </c>
      <c r="W29" s="10">
        <f t="shared" si="19"/>
        <v>27.768151100329234</v>
      </c>
      <c r="X29" s="10">
        <v>16.500399999999999</v>
      </c>
      <c r="Y29" s="10">
        <v>1.1820999999999999</v>
      </c>
      <c r="Z29" s="10">
        <f t="shared" si="20"/>
        <v>7.1640687498484885</v>
      </c>
      <c r="AA29" s="10">
        <v>4.149</v>
      </c>
      <c r="AB29" s="10">
        <v>1.2019</v>
      </c>
      <c r="AC29" s="10">
        <f t="shared" si="21"/>
        <v>28.968426126777537</v>
      </c>
      <c r="AD29" s="10">
        <v>2.5943000000000001</v>
      </c>
      <c r="AE29" s="10">
        <v>10.325200000000001</v>
      </c>
      <c r="AF29" s="10">
        <f t="shared" si="22"/>
        <v>397.99560575106966</v>
      </c>
      <c r="AG29" s="11">
        <f t="shared" si="0"/>
        <v>322.9212</v>
      </c>
      <c r="AH29" s="11">
        <f t="shared" si="1"/>
        <v>179.05160000000001</v>
      </c>
      <c r="AI29" s="11">
        <f t="shared" si="23"/>
        <v>55.447459008575471</v>
      </c>
      <c r="AJ29" s="10">
        <v>18.808499999999999</v>
      </c>
      <c r="AK29" s="10">
        <v>0</v>
      </c>
      <c r="AL29" s="10">
        <f t="shared" si="24"/>
        <v>0</v>
      </c>
      <c r="AM29" s="10">
        <v>4.7122000000000002</v>
      </c>
      <c r="AN29" s="10">
        <v>0.15</v>
      </c>
      <c r="AO29" s="10">
        <f t="shared" si="25"/>
        <v>3.1832265183990489</v>
      </c>
      <c r="AP29" s="10">
        <v>1.2509999999999999</v>
      </c>
      <c r="AQ29" s="10">
        <v>6.9787999999999997</v>
      </c>
      <c r="AR29" s="10">
        <f t="shared" si="47"/>
        <v>557.85771382893688</v>
      </c>
      <c r="AS29" s="11">
        <f t="shared" si="2"/>
        <v>24.771699999999999</v>
      </c>
      <c r="AT29" s="11">
        <f t="shared" si="3"/>
        <v>7.1288</v>
      </c>
      <c r="AU29" s="11">
        <f t="shared" si="27"/>
        <v>28.778000702414452</v>
      </c>
      <c r="AV29" s="10">
        <v>8.0250000000000004</v>
      </c>
      <c r="AW29" s="10">
        <v>0.48649999999999999</v>
      </c>
      <c r="AX29" s="10">
        <f t="shared" si="28"/>
        <v>6.0623052959501553</v>
      </c>
      <c r="AY29" s="10">
        <v>3</v>
      </c>
      <c r="AZ29" s="10">
        <v>4.2442000000000002</v>
      </c>
      <c r="BA29" s="10">
        <f t="shared" si="29"/>
        <v>141.47333333333333</v>
      </c>
      <c r="BB29" s="11">
        <f t="shared" si="4"/>
        <v>11.025</v>
      </c>
      <c r="BC29" s="11">
        <f t="shared" si="5"/>
        <v>4.7307000000000006</v>
      </c>
      <c r="BD29" s="11">
        <f t="shared" si="30"/>
        <v>42.908843537414967</v>
      </c>
      <c r="BE29" s="11">
        <f t="shared" si="6"/>
        <v>358.71789999999999</v>
      </c>
      <c r="BF29" s="11">
        <f t="shared" si="7"/>
        <v>190.9111</v>
      </c>
      <c r="BG29" s="11">
        <f t="shared" si="31"/>
        <v>53.22039965109073</v>
      </c>
      <c r="BH29" s="10">
        <v>13.7028</v>
      </c>
      <c r="BI29" s="10">
        <v>28.759799999999998</v>
      </c>
      <c r="BJ29" s="10">
        <f t="shared" si="32"/>
        <v>209.8826517208162</v>
      </c>
      <c r="BK29" s="10">
        <v>11.539199999999999</v>
      </c>
      <c r="BL29" s="10">
        <v>66.845200000000006</v>
      </c>
      <c r="BM29" s="10">
        <f t="shared" si="33"/>
        <v>579.28799223516364</v>
      </c>
      <c r="BN29" s="10">
        <v>10.0968</v>
      </c>
      <c r="BO29" s="10">
        <v>13.1812</v>
      </c>
      <c r="BP29" s="10">
        <f t="shared" si="34"/>
        <v>130.54829252832582</v>
      </c>
      <c r="BQ29" s="10">
        <v>12.260400000000001</v>
      </c>
      <c r="BR29" s="10">
        <v>29.3157</v>
      </c>
      <c r="BS29" s="10">
        <f t="shared" si="35"/>
        <v>239.10883821082507</v>
      </c>
      <c r="BT29" s="10">
        <v>5.1926399999999999</v>
      </c>
      <c r="BU29" s="10">
        <v>0.2127</v>
      </c>
      <c r="BV29" s="10">
        <f t="shared" si="36"/>
        <v>4.0961822887779631</v>
      </c>
      <c r="BW29" s="10">
        <v>7.7889600000000003</v>
      </c>
      <c r="BX29" s="10">
        <v>1.8146</v>
      </c>
      <c r="BY29" s="10">
        <f t="shared" si="37"/>
        <v>23.297076888313715</v>
      </c>
      <c r="BZ29" s="10">
        <v>3.6059999999999999</v>
      </c>
      <c r="CA29" s="10">
        <v>1.8426</v>
      </c>
      <c r="CB29" s="10">
        <f t="shared" si="38"/>
        <v>51.098169717138106</v>
      </c>
      <c r="CC29" s="10">
        <v>7.9332000000000003</v>
      </c>
      <c r="CD29" s="10">
        <v>187.74979999999999</v>
      </c>
      <c r="CE29" s="10">
        <f t="shared" si="39"/>
        <v>2366.6338930066049</v>
      </c>
      <c r="CF29" s="11">
        <f t="shared" si="8"/>
        <v>72.12</v>
      </c>
      <c r="CG29" s="11">
        <f t="shared" si="9"/>
        <v>329.72160000000002</v>
      </c>
      <c r="CH29" s="11">
        <f t="shared" si="40"/>
        <v>457.18469217970051</v>
      </c>
      <c r="CI29" s="10">
        <v>0.3</v>
      </c>
      <c r="CJ29" s="10">
        <v>0</v>
      </c>
      <c r="CK29" s="10">
        <f t="shared" si="41"/>
        <v>0</v>
      </c>
      <c r="CL29" s="10">
        <v>1.9875</v>
      </c>
      <c r="CM29" s="10">
        <v>2.7031000000000001</v>
      </c>
      <c r="CN29" s="10">
        <f t="shared" si="42"/>
        <v>136.00503144654087</v>
      </c>
      <c r="CO29" s="10">
        <v>11.475</v>
      </c>
      <c r="CP29" s="10">
        <v>12.1683</v>
      </c>
      <c r="CQ29" s="10">
        <f t="shared" si="43"/>
        <v>106.04183006535948</v>
      </c>
      <c r="CR29" s="10">
        <v>2.5023</v>
      </c>
      <c r="CS29" s="10">
        <v>0</v>
      </c>
      <c r="CT29" s="10">
        <f t="shared" si="44"/>
        <v>0</v>
      </c>
      <c r="CU29" s="10">
        <v>22.322500000000002</v>
      </c>
      <c r="CV29" s="10">
        <v>0.84160000000000001</v>
      </c>
      <c r="CW29" s="10">
        <f t="shared" si="45"/>
        <v>3.7701870310225107</v>
      </c>
      <c r="CX29" s="10">
        <v>8.7509999999999994</v>
      </c>
      <c r="CY29" s="10">
        <v>0</v>
      </c>
      <c r="CZ29" s="10">
        <f t="shared" si="46"/>
        <v>0</v>
      </c>
      <c r="DA29" s="11">
        <f t="shared" si="10"/>
        <v>478.17619999999999</v>
      </c>
      <c r="DB29" s="11">
        <f t="shared" si="11"/>
        <v>536.34570000000008</v>
      </c>
      <c r="DC29" s="11">
        <f t="shared" si="13"/>
        <v>112.16486726022752</v>
      </c>
    </row>
    <row r="30" spans="1:107" ht="19.5" customHeight="1">
      <c r="A30" s="21">
        <v>26</v>
      </c>
      <c r="B30" s="22" t="s">
        <v>66</v>
      </c>
      <c r="C30" s="10">
        <v>1193.9000000000001</v>
      </c>
      <c r="D30" s="10">
        <v>614.72839999999997</v>
      </c>
      <c r="E30" s="10">
        <f t="shared" si="14"/>
        <v>51.489102939944708</v>
      </c>
      <c r="F30" s="10">
        <v>57.375</v>
      </c>
      <c r="G30" s="10">
        <v>0.86</v>
      </c>
      <c r="H30" s="10">
        <f t="shared" si="15"/>
        <v>1.4989106753812635</v>
      </c>
      <c r="I30" s="10">
        <v>116.4555</v>
      </c>
      <c r="J30" s="10">
        <v>23.938199999999998</v>
      </c>
      <c r="K30" s="10">
        <f t="shared" si="16"/>
        <v>20.555662892692915</v>
      </c>
      <c r="L30" s="10">
        <v>39.380000000000003</v>
      </c>
      <c r="M30" s="10">
        <v>4.7931999999999997</v>
      </c>
      <c r="N30" s="10">
        <f t="shared" si="17"/>
        <v>12.171660741493143</v>
      </c>
      <c r="O30" s="10">
        <v>1.8608</v>
      </c>
      <c r="P30" s="10">
        <v>0.1116</v>
      </c>
      <c r="Q30" s="10">
        <f t="shared" si="12"/>
        <v>5.9974204643164235</v>
      </c>
      <c r="R30" s="10">
        <v>90.207999999999998</v>
      </c>
      <c r="S30" s="10">
        <v>36.18</v>
      </c>
      <c r="T30" s="10">
        <f t="shared" si="18"/>
        <v>40.107307555870875</v>
      </c>
      <c r="U30" s="10">
        <v>39.200000000000003</v>
      </c>
      <c r="V30" s="10">
        <v>8.7165999999999997</v>
      </c>
      <c r="W30" s="10">
        <f t="shared" si="19"/>
        <v>22.236224489795916</v>
      </c>
      <c r="X30" s="10">
        <v>8.7479999999999993</v>
      </c>
      <c r="Y30" s="10">
        <v>12.555</v>
      </c>
      <c r="Z30" s="10">
        <f t="shared" si="20"/>
        <v>143.51851851851853</v>
      </c>
      <c r="AA30" s="10">
        <v>75.9024</v>
      </c>
      <c r="AB30" s="10">
        <v>12.99</v>
      </c>
      <c r="AC30" s="10">
        <f t="shared" si="21"/>
        <v>17.114083349143112</v>
      </c>
      <c r="AD30" s="10">
        <v>0.87780000000000002</v>
      </c>
      <c r="AE30" s="10">
        <v>124.7003</v>
      </c>
      <c r="AF30" s="10">
        <f t="shared" si="22"/>
        <v>14206.003645477329</v>
      </c>
      <c r="AG30" s="11">
        <f t="shared" si="0"/>
        <v>1623.9075000000003</v>
      </c>
      <c r="AH30" s="11">
        <f t="shared" si="1"/>
        <v>839.57330000000002</v>
      </c>
      <c r="AI30" s="11">
        <f t="shared" si="23"/>
        <v>51.700808081741101</v>
      </c>
      <c r="AJ30" s="10">
        <v>67.139200000000002</v>
      </c>
      <c r="AK30" s="10">
        <v>0</v>
      </c>
      <c r="AL30" s="10">
        <f t="shared" si="24"/>
        <v>0</v>
      </c>
      <c r="AM30" s="10">
        <v>9.1457999999999995</v>
      </c>
      <c r="AN30" s="10">
        <v>0.1285</v>
      </c>
      <c r="AO30" s="10">
        <f t="shared" si="25"/>
        <v>1.4050165103107439</v>
      </c>
      <c r="AP30" s="10">
        <v>5.8319999999999999</v>
      </c>
      <c r="AQ30" s="10">
        <v>33.856499999999997</v>
      </c>
      <c r="AR30" s="10">
        <f t="shared" si="47"/>
        <v>580.52983539094646</v>
      </c>
      <c r="AS30" s="11">
        <f t="shared" si="2"/>
        <v>82.117000000000004</v>
      </c>
      <c r="AT30" s="11">
        <f t="shared" si="3"/>
        <v>33.984999999999999</v>
      </c>
      <c r="AU30" s="11">
        <f t="shared" si="27"/>
        <v>41.386071093683405</v>
      </c>
      <c r="AV30" s="10">
        <v>53.127000000000002</v>
      </c>
      <c r="AW30" s="10">
        <v>4.0541999999999998</v>
      </c>
      <c r="AX30" s="10">
        <f t="shared" si="28"/>
        <v>7.6311480038398551</v>
      </c>
      <c r="AY30" s="10">
        <v>0.47249999999999998</v>
      </c>
      <c r="AZ30" s="10">
        <v>56.095500000000001</v>
      </c>
      <c r="BA30" s="10">
        <f t="shared" si="29"/>
        <v>11872.063492063493</v>
      </c>
      <c r="BB30" s="11">
        <f t="shared" si="4"/>
        <v>53.599499999999999</v>
      </c>
      <c r="BC30" s="11">
        <f t="shared" si="5"/>
        <v>60.149700000000003</v>
      </c>
      <c r="BD30" s="11">
        <f t="shared" si="30"/>
        <v>112.22063638653346</v>
      </c>
      <c r="BE30" s="11">
        <f t="shared" si="6"/>
        <v>1759.6240000000003</v>
      </c>
      <c r="BF30" s="11">
        <f t="shared" si="7"/>
        <v>933.70800000000008</v>
      </c>
      <c r="BG30" s="11">
        <f t="shared" si="31"/>
        <v>53.062927079876154</v>
      </c>
      <c r="BH30" s="10">
        <v>53.735419999999998</v>
      </c>
      <c r="BI30" s="10">
        <v>106.0592</v>
      </c>
      <c r="BJ30" s="10">
        <f t="shared" si="32"/>
        <v>197.37298042892382</v>
      </c>
      <c r="BK30" s="10">
        <v>45.250880000000002</v>
      </c>
      <c r="BL30" s="10">
        <v>194.13</v>
      </c>
      <c r="BM30" s="10">
        <f t="shared" si="33"/>
        <v>429.00823144212882</v>
      </c>
      <c r="BN30" s="10">
        <v>39.594520000000003</v>
      </c>
      <c r="BO30" s="10">
        <v>40.215699999999998</v>
      </c>
      <c r="BP30" s="10">
        <f t="shared" si="34"/>
        <v>101.56885346760104</v>
      </c>
      <c r="BQ30" s="10">
        <v>48.079059999999998</v>
      </c>
      <c r="BR30" s="10">
        <v>64.254999999999995</v>
      </c>
      <c r="BS30" s="10">
        <f t="shared" si="35"/>
        <v>133.64445977105208</v>
      </c>
      <c r="BT30" s="10">
        <v>20.362895999999999</v>
      </c>
      <c r="BU30" s="10">
        <v>3.9</v>
      </c>
      <c r="BV30" s="10">
        <f t="shared" si="36"/>
        <v>19.15248204381145</v>
      </c>
      <c r="BW30" s="10">
        <v>30.544343999999999</v>
      </c>
      <c r="BX30" s="10">
        <v>10.995699999999999</v>
      </c>
      <c r="BY30" s="10">
        <f t="shared" si="37"/>
        <v>35.999136206690181</v>
      </c>
      <c r="BZ30" s="10">
        <v>14.1409</v>
      </c>
      <c r="CA30" s="10">
        <v>3.6341000000000001</v>
      </c>
      <c r="CB30" s="10">
        <f t="shared" si="38"/>
        <v>25.699212921384067</v>
      </c>
      <c r="CC30" s="10">
        <v>31.10998</v>
      </c>
      <c r="CD30" s="10">
        <v>176.11359999999999</v>
      </c>
      <c r="CE30" s="10">
        <f t="shared" si="39"/>
        <v>566.10001035037624</v>
      </c>
      <c r="CF30" s="11">
        <f t="shared" si="8"/>
        <v>282.81799999999998</v>
      </c>
      <c r="CG30" s="11">
        <f t="shared" si="9"/>
        <v>599.30330000000004</v>
      </c>
      <c r="CH30" s="11">
        <f t="shared" si="40"/>
        <v>211.90422816086675</v>
      </c>
      <c r="CI30" s="10">
        <v>10.199999999999999</v>
      </c>
      <c r="CJ30" s="10">
        <v>0</v>
      </c>
      <c r="CK30" s="10">
        <f t="shared" si="41"/>
        <v>0</v>
      </c>
      <c r="CL30" s="10">
        <v>193.05</v>
      </c>
      <c r="CM30" s="10">
        <v>18.328900000000001</v>
      </c>
      <c r="CN30" s="10">
        <f t="shared" si="42"/>
        <v>9.4943796943796936</v>
      </c>
      <c r="CO30" s="10">
        <v>310.5</v>
      </c>
      <c r="CP30" s="10">
        <v>65.572999999999993</v>
      </c>
      <c r="CQ30" s="10">
        <f t="shared" si="43"/>
        <v>21.118518518518517</v>
      </c>
      <c r="CR30" s="10">
        <v>0.49730000000000002</v>
      </c>
      <c r="CS30" s="10">
        <v>0</v>
      </c>
      <c r="CT30" s="10">
        <f t="shared" si="44"/>
        <v>0</v>
      </c>
      <c r="CU30" s="10">
        <v>60.1</v>
      </c>
      <c r="CV30" s="10">
        <v>87.936199999999999</v>
      </c>
      <c r="CW30" s="10">
        <f t="shared" si="45"/>
        <v>146.31647254575705</v>
      </c>
      <c r="CX30" s="10">
        <v>8.91</v>
      </c>
      <c r="CY30" s="10">
        <v>0</v>
      </c>
      <c r="CZ30" s="10">
        <f t="shared" si="46"/>
        <v>0</v>
      </c>
      <c r="DA30" s="11">
        <f t="shared" si="10"/>
        <v>2625.6993000000002</v>
      </c>
      <c r="DB30" s="11">
        <f t="shared" si="11"/>
        <v>1704.8494000000001</v>
      </c>
      <c r="DC30" s="11">
        <f t="shared" si="13"/>
        <v>64.929346631581154</v>
      </c>
    </row>
    <row r="31" spans="1:107" ht="19.5" customHeight="1">
      <c r="A31" s="21">
        <v>27</v>
      </c>
      <c r="B31" s="22" t="s">
        <v>67</v>
      </c>
      <c r="C31" s="10">
        <v>436.89370000000002</v>
      </c>
      <c r="D31" s="10">
        <v>293.49200000000002</v>
      </c>
      <c r="E31" s="10">
        <f t="shared" si="14"/>
        <v>67.176981494583231</v>
      </c>
      <c r="F31" s="10">
        <v>13.3001</v>
      </c>
      <c r="G31" s="10">
        <v>0</v>
      </c>
      <c r="H31" s="10">
        <f t="shared" si="15"/>
        <v>0</v>
      </c>
      <c r="I31" s="10">
        <v>43.523400000000002</v>
      </c>
      <c r="J31" s="10">
        <v>6.7603</v>
      </c>
      <c r="K31" s="10">
        <f t="shared" si="16"/>
        <v>15.532564091959728</v>
      </c>
      <c r="L31" s="10">
        <v>9.5335000000000001</v>
      </c>
      <c r="M31" s="10">
        <v>4.3475000000000001</v>
      </c>
      <c r="N31" s="10">
        <f t="shared" si="17"/>
        <v>45.602349609272572</v>
      </c>
      <c r="O31" s="10">
        <v>3.6791999999999998</v>
      </c>
      <c r="P31" s="10">
        <v>3.6700000000000003E-2</v>
      </c>
      <c r="Q31" s="10">
        <f t="shared" si="12"/>
        <v>0.99749945640356608</v>
      </c>
      <c r="R31" s="10">
        <v>11.956099999999999</v>
      </c>
      <c r="S31" s="10">
        <v>3.9462999999999999</v>
      </c>
      <c r="T31" s="10">
        <f t="shared" si="18"/>
        <v>33.006582413997876</v>
      </c>
      <c r="U31" s="10">
        <v>26.756</v>
      </c>
      <c r="V31" s="10">
        <v>3.4935</v>
      </c>
      <c r="W31" s="10">
        <f t="shared" si="19"/>
        <v>13.056884437135597</v>
      </c>
      <c r="X31" s="10">
        <v>10.6663</v>
      </c>
      <c r="Y31" s="10">
        <v>1.3466</v>
      </c>
      <c r="Z31" s="10">
        <f t="shared" si="20"/>
        <v>12.624808977808613</v>
      </c>
      <c r="AA31" s="10">
        <v>16.519600000000001</v>
      </c>
      <c r="AB31" s="10">
        <v>4.2206999999999999</v>
      </c>
      <c r="AC31" s="10">
        <f t="shared" si="21"/>
        <v>25.549650112593525</v>
      </c>
      <c r="AD31" s="10">
        <v>3.9066999999999998</v>
      </c>
      <c r="AE31" s="10">
        <v>45.846499999999999</v>
      </c>
      <c r="AF31" s="10">
        <f t="shared" si="22"/>
        <v>1173.5352087439526</v>
      </c>
      <c r="AG31" s="11">
        <f t="shared" si="0"/>
        <v>576.7346</v>
      </c>
      <c r="AH31" s="11">
        <f t="shared" si="1"/>
        <v>363.49010000000004</v>
      </c>
      <c r="AI31" s="11">
        <f t="shared" si="23"/>
        <v>63.025540690640035</v>
      </c>
      <c r="AJ31" s="10">
        <v>16.4816</v>
      </c>
      <c r="AK31" s="10">
        <v>0</v>
      </c>
      <c r="AL31" s="10">
        <f t="shared" si="24"/>
        <v>0</v>
      </c>
      <c r="AM31" s="10">
        <v>6.6932</v>
      </c>
      <c r="AN31" s="10">
        <v>0.17519999999999999</v>
      </c>
      <c r="AO31" s="10">
        <f t="shared" si="25"/>
        <v>2.6175820235462854</v>
      </c>
      <c r="AP31" s="10">
        <v>1.5407999999999999</v>
      </c>
      <c r="AQ31" s="10">
        <v>12.048</v>
      </c>
      <c r="AR31" s="10">
        <f t="shared" si="47"/>
        <v>781.93146417445485</v>
      </c>
      <c r="AS31" s="11">
        <f t="shared" si="2"/>
        <v>24.715600000000002</v>
      </c>
      <c r="AT31" s="11">
        <f t="shared" si="3"/>
        <v>12.2232</v>
      </c>
      <c r="AU31" s="11">
        <f t="shared" si="27"/>
        <v>49.455404683681557</v>
      </c>
      <c r="AV31" s="10">
        <v>20.4499</v>
      </c>
      <c r="AW31" s="10">
        <v>7.7348999999999997</v>
      </c>
      <c r="AX31" s="10">
        <f t="shared" si="28"/>
        <v>37.823656839397742</v>
      </c>
      <c r="AY31" s="10">
        <v>2.8</v>
      </c>
      <c r="AZ31" s="10">
        <v>5.6672000000000002</v>
      </c>
      <c r="BA31" s="10">
        <f t="shared" si="29"/>
        <v>202.4</v>
      </c>
      <c r="BB31" s="11">
        <f t="shared" si="4"/>
        <v>23.2499</v>
      </c>
      <c r="BC31" s="11">
        <f t="shared" si="5"/>
        <v>13.402100000000001</v>
      </c>
      <c r="BD31" s="11">
        <f t="shared" si="30"/>
        <v>57.643688790059308</v>
      </c>
      <c r="BE31" s="11">
        <f t="shared" si="6"/>
        <v>624.70010000000002</v>
      </c>
      <c r="BF31" s="11">
        <f t="shared" si="7"/>
        <v>389.11540000000002</v>
      </c>
      <c r="BG31" s="11">
        <f t="shared" si="31"/>
        <v>62.288352443036267</v>
      </c>
      <c r="BH31" s="10">
        <v>12.462859999999999</v>
      </c>
      <c r="BI31" s="10">
        <v>40.265099999999997</v>
      </c>
      <c r="BJ31" s="10">
        <f t="shared" si="32"/>
        <v>323.08073748722205</v>
      </c>
      <c r="BK31" s="10">
        <v>10.495039999999999</v>
      </c>
      <c r="BL31" s="10">
        <v>103.62909999999999</v>
      </c>
      <c r="BM31" s="10">
        <f t="shared" si="33"/>
        <v>987.41024331493725</v>
      </c>
      <c r="BN31" s="10">
        <v>9.1831600000000009</v>
      </c>
      <c r="BO31" s="10">
        <v>36.775399999999998</v>
      </c>
      <c r="BP31" s="10">
        <f t="shared" si="34"/>
        <v>400.46563492305472</v>
      </c>
      <c r="BQ31" s="10">
        <v>11.150980000000001</v>
      </c>
      <c r="BR31" s="10">
        <v>83.720399999999998</v>
      </c>
      <c r="BS31" s="10">
        <f t="shared" si="35"/>
        <v>750.78961669736645</v>
      </c>
      <c r="BT31" s="10">
        <v>4.7227680000000003</v>
      </c>
      <c r="BU31" s="10">
        <v>16.887499999999999</v>
      </c>
      <c r="BV31" s="10">
        <f t="shared" si="36"/>
        <v>357.57631964983244</v>
      </c>
      <c r="BW31" s="10">
        <v>7.0841519999999996</v>
      </c>
      <c r="BX31" s="10">
        <v>34.995800000000003</v>
      </c>
      <c r="BY31" s="10">
        <f t="shared" si="37"/>
        <v>494.00125801930852</v>
      </c>
      <c r="BZ31" s="10">
        <v>3.2797000000000001</v>
      </c>
      <c r="CA31" s="10">
        <v>1.5067999999999999</v>
      </c>
      <c r="CB31" s="10">
        <f t="shared" si="38"/>
        <v>45.943226514620235</v>
      </c>
      <c r="CC31" s="10">
        <v>7.2153400000000003</v>
      </c>
      <c r="CD31" s="10">
        <v>55.74</v>
      </c>
      <c r="CE31" s="10">
        <f t="shared" si="39"/>
        <v>772.52076825208519</v>
      </c>
      <c r="CF31" s="11">
        <f t="shared" si="8"/>
        <v>65.593999999999994</v>
      </c>
      <c r="CG31" s="11">
        <f t="shared" si="9"/>
        <v>373.52010000000001</v>
      </c>
      <c r="CH31" s="11">
        <f t="shared" si="40"/>
        <v>569.44247949507587</v>
      </c>
      <c r="CI31" s="10">
        <v>1</v>
      </c>
      <c r="CJ31" s="10">
        <v>0</v>
      </c>
      <c r="CK31" s="10">
        <f t="shared" si="41"/>
        <v>0</v>
      </c>
      <c r="CL31" s="10">
        <v>4.3798000000000004</v>
      </c>
      <c r="CM31" s="10">
        <v>4.3696999999999999</v>
      </c>
      <c r="CN31" s="10">
        <f t="shared" si="42"/>
        <v>99.769395862824766</v>
      </c>
      <c r="CO31" s="10">
        <v>26.4008</v>
      </c>
      <c r="CP31" s="10">
        <v>45.855499999999999</v>
      </c>
      <c r="CQ31" s="10">
        <f t="shared" si="43"/>
        <v>173.68981242992635</v>
      </c>
      <c r="CR31" s="10">
        <v>1.0451999999999999</v>
      </c>
      <c r="CS31" s="10">
        <v>0.19400000000000001</v>
      </c>
      <c r="CT31" s="10">
        <f t="shared" si="44"/>
        <v>18.561040949100651</v>
      </c>
      <c r="CU31" s="10">
        <v>139.15039999999999</v>
      </c>
      <c r="CV31" s="10">
        <v>30.69</v>
      </c>
      <c r="CW31" s="10">
        <f t="shared" si="45"/>
        <v>22.055272568386439</v>
      </c>
      <c r="CX31" s="10">
        <v>1.0224</v>
      </c>
      <c r="CY31" s="10">
        <v>0</v>
      </c>
      <c r="CZ31" s="10">
        <f t="shared" si="46"/>
        <v>0</v>
      </c>
      <c r="DA31" s="11">
        <f t="shared" si="10"/>
        <v>863.29269999999997</v>
      </c>
      <c r="DB31" s="11">
        <f t="shared" si="11"/>
        <v>843.74469999999997</v>
      </c>
      <c r="DC31" s="11">
        <f t="shared" si="13"/>
        <v>97.735646322504522</v>
      </c>
    </row>
    <row r="32" spans="1:107" ht="19.5" customHeight="1">
      <c r="A32" s="21">
        <v>28</v>
      </c>
      <c r="B32" s="22" t="s">
        <v>68</v>
      </c>
      <c r="C32" s="10">
        <v>853.42290000000003</v>
      </c>
      <c r="D32" s="10">
        <v>673.41650000000004</v>
      </c>
      <c r="E32" s="10">
        <f t="shared" si="14"/>
        <v>78.907713866126628</v>
      </c>
      <c r="F32" s="10">
        <v>20.196200000000001</v>
      </c>
      <c r="G32" s="10">
        <v>2.1147999999999998</v>
      </c>
      <c r="H32" s="10">
        <f t="shared" si="15"/>
        <v>10.471276774838829</v>
      </c>
      <c r="I32" s="10">
        <v>110.6951</v>
      </c>
      <c r="J32" s="10">
        <v>31.289300000000001</v>
      </c>
      <c r="K32" s="10">
        <f t="shared" si="16"/>
        <v>28.266201484979913</v>
      </c>
      <c r="L32" s="10">
        <v>31.049399999999999</v>
      </c>
      <c r="M32" s="10">
        <v>2.6960999999999999</v>
      </c>
      <c r="N32" s="10">
        <f t="shared" si="17"/>
        <v>8.6832595798952639</v>
      </c>
      <c r="O32" s="10">
        <v>6.5994000000000002</v>
      </c>
      <c r="P32" s="10">
        <v>3.9300000000000002E-2</v>
      </c>
      <c r="Q32" s="10">
        <f t="shared" si="12"/>
        <v>0.59550868260750978</v>
      </c>
      <c r="R32" s="10">
        <v>25.622699999999998</v>
      </c>
      <c r="S32" s="10">
        <v>2.8144</v>
      </c>
      <c r="T32" s="10">
        <f t="shared" si="18"/>
        <v>10.9840102721415</v>
      </c>
      <c r="U32" s="10">
        <v>35.246499999999997</v>
      </c>
      <c r="V32" s="10">
        <v>5.4904000000000002</v>
      </c>
      <c r="W32" s="10">
        <f t="shared" si="19"/>
        <v>15.577149504206092</v>
      </c>
      <c r="X32" s="10">
        <v>71.169300000000007</v>
      </c>
      <c r="Y32" s="10">
        <v>3.32</v>
      </c>
      <c r="Z32" s="10">
        <f t="shared" si="20"/>
        <v>4.6649327729793599</v>
      </c>
      <c r="AA32" s="10">
        <v>21.773900000000001</v>
      </c>
      <c r="AB32" s="10">
        <v>2.4700000000000002</v>
      </c>
      <c r="AC32" s="10">
        <f t="shared" si="21"/>
        <v>11.343856635696866</v>
      </c>
      <c r="AD32" s="10">
        <v>2.5640999999999998</v>
      </c>
      <c r="AE32" s="10">
        <v>65.168300000000002</v>
      </c>
      <c r="AF32" s="10">
        <f t="shared" si="22"/>
        <v>2541.5662415662418</v>
      </c>
      <c r="AG32" s="11">
        <f t="shared" si="0"/>
        <v>1178.3395</v>
      </c>
      <c r="AH32" s="11">
        <f t="shared" si="1"/>
        <v>788.81910000000005</v>
      </c>
      <c r="AI32" s="11">
        <f t="shared" si="23"/>
        <v>66.943279080434806</v>
      </c>
      <c r="AJ32" s="10">
        <v>33.299999999999997</v>
      </c>
      <c r="AK32" s="10">
        <v>8.3460000000000001</v>
      </c>
      <c r="AL32" s="10">
        <f t="shared" si="24"/>
        <v>25.063063063063069</v>
      </c>
      <c r="AM32" s="10">
        <v>17.410299999999999</v>
      </c>
      <c r="AN32" s="10">
        <v>3.0436000000000001</v>
      </c>
      <c r="AO32" s="10">
        <f t="shared" si="25"/>
        <v>17.48160571615653</v>
      </c>
      <c r="AP32" s="10">
        <v>6</v>
      </c>
      <c r="AQ32" s="10">
        <v>29.398199999999999</v>
      </c>
      <c r="AR32" s="10">
        <f t="shared" si="47"/>
        <v>489.97</v>
      </c>
      <c r="AS32" s="11">
        <f t="shared" si="2"/>
        <v>56.710299999999997</v>
      </c>
      <c r="AT32" s="11">
        <f t="shared" si="3"/>
        <v>40.787800000000004</v>
      </c>
      <c r="AU32" s="11">
        <f t="shared" si="27"/>
        <v>71.923089809082313</v>
      </c>
      <c r="AV32" s="10">
        <v>18.396799999999999</v>
      </c>
      <c r="AW32" s="10">
        <v>62.436999999999998</v>
      </c>
      <c r="AX32" s="10">
        <f t="shared" si="28"/>
        <v>339.39054618194467</v>
      </c>
      <c r="AY32" s="10">
        <v>2.4</v>
      </c>
      <c r="AZ32" s="10">
        <v>19.335999999999999</v>
      </c>
      <c r="BA32" s="10">
        <f t="shared" si="29"/>
        <v>805.66666666666663</v>
      </c>
      <c r="BB32" s="11">
        <f t="shared" si="4"/>
        <v>20.796799999999998</v>
      </c>
      <c r="BC32" s="11">
        <f t="shared" si="5"/>
        <v>81.772999999999996</v>
      </c>
      <c r="BD32" s="11">
        <f t="shared" si="30"/>
        <v>393.19991537159569</v>
      </c>
      <c r="BE32" s="11">
        <f t="shared" si="6"/>
        <v>1255.8466000000001</v>
      </c>
      <c r="BF32" s="11">
        <f t="shared" si="7"/>
        <v>911.37990000000002</v>
      </c>
      <c r="BG32" s="11">
        <f t="shared" si="31"/>
        <v>72.570957312780081</v>
      </c>
      <c r="BH32" s="10">
        <v>223.61599699999999</v>
      </c>
      <c r="BI32" s="10">
        <v>132.10059999999999</v>
      </c>
      <c r="BJ32" s="10">
        <f t="shared" si="32"/>
        <v>59.074753940792526</v>
      </c>
      <c r="BK32" s="10">
        <v>188.30820800000001</v>
      </c>
      <c r="BL32" s="10">
        <v>219.62790000000001</v>
      </c>
      <c r="BM32" s="10">
        <f t="shared" si="33"/>
        <v>116.63214383092637</v>
      </c>
      <c r="BN32" s="10">
        <v>164.76968199999999</v>
      </c>
      <c r="BO32" s="10">
        <v>97.6892</v>
      </c>
      <c r="BP32" s="10">
        <f t="shared" si="34"/>
        <v>59.288334367241177</v>
      </c>
      <c r="BQ32" s="10">
        <v>200.077471</v>
      </c>
      <c r="BR32" s="10">
        <v>224.13</v>
      </c>
      <c r="BS32" s="10">
        <f t="shared" si="35"/>
        <v>112.02160787008349</v>
      </c>
      <c r="BT32" s="10">
        <v>84.738693600000005</v>
      </c>
      <c r="BU32" s="10">
        <v>89.123699999999999</v>
      </c>
      <c r="BV32" s="10">
        <f t="shared" si="36"/>
        <v>105.17473920556168</v>
      </c>
      <c r="BW32" s="10">
        <v>127.10804039999999</v>
      </c>
      <c r="BX32" s="10">
        <v>199.441</v>
      </c>
      <c r="BY32" s="10">
        <f t="shared" si="37"/>
        <v>156.90667511856316</v>
      </c>
      <c r="BZ32" s="10">
        <v>58.846314999999997</v>
      </c>
      <c r="CA32" s="10">
        <v>5.5922999999999998</v>
      </c>
      <c r="CB32" s="10">
        <f t="shared" si="38"/>
        <v>9.5032288767784365</v>
      </c>
      <c r="CC32" s="10">
        <v>129.461893</v>
      </c>
      <c r="CD32" s="10">
        <v>153.4237</v>
      </c>
      <c r="CE32" s="10">
        <f t="shared" si="39"/>
        <v>118.5087723072302</v>
      </c>
      <c r="CF32" s="11">
        <f t="shared" si="8"/>
        <v>1176.9263000000001</v>
      </c>
      <c r="CG32" s="11">
        <f t="shared" si="9"/>
        <v>1121.1284000000001</v>
      </c>
      <c r="CH32" s="11">
        <f t="shared" si="40"/>
        <v>95.259014944266269</v>
      </c>
      <c r="CI32" s="10">
        <v>1.5</v>
      </c>
      <c r="CJ32" s="10">
        <v>0</v>
      </c>
      <c r="CK32" s="10">
        <f t="shared" si="41"/>
        <v>0</v>
      </c>
      <c r="CL32" s="10">
        <v>29.75</v>
      </c>
      <c r="CM32" s="10">
        <v>29.4893</v>
      </c>
      <c r="CN32" s="10">
        <f t="shared" si="42"/>
        <v>99.123697478991602</v>
      </c>
      <c r="CO32" s="10">
        <v>77.625</v>
      </c>
      <c r="CP32" s="10">
        <v>80.652199999999993</v>
      </c>
      <c r="CQ32" s="10">
        <f t="shared" si="43"/>
        <v>103.89977455716586</v>
      </c>
      <c r="CR32" s="10">
        <v>1.3775999999999999</v>
      </c>
      <c r="CS32" s="10">
        <v>0</v>
      </c>
      <c r="CT32" s="10">
        <f t="shared" si="44"/>
        <v>0</v>
      </c>
      <c r="CU32" s="10">
        <v>52.5</v>
      </c>
      <c r="CV32" s="10">
        <v>155.69990000000001</v>
      </c>
      <c r="CW32" s="10">
        <f t="shared" si="45"/>
        <v>296.57123809523813</v>
      </c>
      <c r="CX32" s="10">
        <v>2.3519999999999999</v>
      </c>
      <c r="CY32" s="10">
        <v>0</v>
      </c>
      <c r="CZ32" s="10">
        <f t="shared" si="46"/>
        <v>0</v>
      </c>
      <c r="DA32" s="11">
        <f t="shared" si="10"/>
        <v>2597.8775000000005</v>
      </c>
      <c r="DB32" s="11">
        <f t="shared" si="11"/>
        <v>2298.3497000000002</v>
      </c>
      <c r="DC32" s="11">
        <f t="shared" si="13"/>
        <v>88.470287763760979</v>
      </c>
    </row>
    <row r="33" spans="1:107" ht="19.5" customHeight="1">
      <c r="A33" s="21">
        <v>29</v>
      </c>
      <c r="B33" s="22" t="s">
        <v>69</v>
      </c>
      <c r="C33" s="10">
        <v>375.74860000000001</v>
      </c>
      <c r="D33" s="10">
        <v>316.70979999999997</v>
      </c>
      <c r="E33" s="10">
        <f t="shared" si="14"/>
        <v>84.287685968756762</v>
      </c>
      <c r="F33" s="10">
        <v>9.0973000000000006</v>
      </c>
      <c r="G33" s="10">
        <v>8.0500000000000002E-2</v>
      </c>
      <c r="H33" s="10">
        <f t="shared" si="15"/>
        <v>0.88487793081463728</v>
      </c>
      <c r="I33" s="10">
        <v>63.557400000000001</v>
      </c>
      <c r="J33" s="10">
        <v>16.770700000000001</v>
      </c>
      <c r="K33" s="10">
        <f t="shared" si="16"/>
        <v>26.386699267119173</v>
      </c>
      <c r="L33" s="10">
        <v>7.3986000000000001</v>
      </c>
      <c r="M33" s="10">
        <v>1.3651</v>
      </c>
      <c r="N33" s="10">
        <f t="shared" si="17"/>
        <v>18.450787986916442</v>
      </c>
      <c r="O33" s="10">
        <v>2.2031999999999998</v>
      </c>
      <c r="P33" s="10">
        <v>6.7199999999999996E-2</v>
      </c>
      <c r="Q33" s="10">
        <f t="shared" si="12"/>
        <v>3.0501089324618738</v>
      </c>
      <c r="R33" s="10">
        <v>36.043500000000002</v>
      </c>
      <c r="S33" s="10">
        <v>4.8055000000000003</v>
      </c>
      <c r="T33" s="10">
        <f t="shared" si="18"/>
        <v>13.332501005729188</v>
      </c>
      <c r="U33" s="10">
        <v>11.488099999999999</v>
      </c>
      <c r="V33" s="10">
        <v>3.6983999999999999</v>
      </c>
      <c r="W33" s="10">
        <f t="shared" si="19"/>
        <v>32.19331308049199</v>
      </c>
      <c r="X33" s="10">
        <v>14.377599999999999</v>
      </c>
      <c r="Y33" s="10">
        <v>2.9049999999999998</v>
      </c>
      <c r="Z33" s="10">
        <f t="shared" si="20"/>
        <v>20.205041175161362</v>
      </c>
      <c r="AA33" s="10">
        <v>6.2756999999999996</v>
      </c>
      <c r="AB33" s="10">
        <v>1.4875</v>
      </c>
      <c r="AC33" s="10">
        <f t="shared" si="21"/>
        <v>23.702535175358928</v>
      </c>
      <c r="AD33" s="10">
        <v>2.8361000000000001</v>
      </c>
      <c r="AE33" s="10">
        <v>50.074199999999998</v>
      </c>
      <c r="AF33" s="10">
        <f t="shared" si="22"/>
        <v>1765.6006487782515</v>
      </c>
      <c r="AG33" s="11">
        <f t="shared" si="0"/>
        <v>529.02610000000004</v>
      </c>
      <c r="AH33" s="11">
        <f t="shared" si="1"/>
        <v>397.96389999999997</v>
      </c>
      <c r="AI33" s="11">
        <f t="shared" si="23"/>
        <v>75.225759182769991</v>
      </c>
      <c r="AJ33" s="10">
        <v>7.98</v>
      </c>
      <c r="AK33" s="10">
        <v>0</v>
      </c>
      <c r="AL33" s="10">
        <f t="shared" si="24"/>
        <v>0</v>
      </c>
      <c r="AM33" s="10">
        <v>4.0350000000000001</v>
      </c>
      <c r="AN33" s="10">
        <v>0</v>
      </c>
      <c r="AO33" s="10">
        <f t="shared" si="25"/>
        <v>0</v>
      </c>
      <c r="AP33" s="10">
        <v>2.1412</v>
      </c>
      <c r="AQ33" s="10">
        <v>14.5412</v>
      </c>
      <c r="AR33" s="10">
        <f t="shared" si="47"/>
        <v>679.11451522510743</v>
      </c>
      <c r="AS33" s="11">
        <f t="shared" si="2"/>
        <v>14.1562</v>
      </c>
      <c r="AT33" s="11">
        <f t="shared" si="3"/>
        <v>14.5412</v>
      </c>
      <c r="AU33" s="11">
        <f t="shared" si="27"/>
        <v>102.71965640496742</v>
      </c>
      <c r="AV33" s="10">
        <v>2.8193000000000001</v>
      </c>
      <c r="AW33" s="10">
        <v>2.3126000000000002</v>
      </c>
      <c r="AX33" s="10">
        <f t="shared" si="28"/>
        <v>82.027453623239808</v>
      </c>
      <c r="AY33" s="10">
        <v>0.22500000000000001</v>
      </c>
      <c r="AZ33" s="10">
        <v>21.15</v>
      </c>
      <c r="BA33" s="10">
        <f t="shared" si="29"/>
        <v>9399.9999999999982</v>
      </c>
      <c r="BB33" s="11">
        <f t="shared" si="4"/>
        <v>3.0443000000000002</v>
      </c>
      <c r="BC33" s="11">
        <f t="shared" si="5"/>
        <v>23.462599999999998</v>
      </c>
      <c r="BD33" s="11">
        <f t="shared" si="30"/>
        <v>770.70590940446073</v>
      </c>
      <c r="BE33" s="11">
        <f t="shared" si="6"/>
        <v>546.22660000000008</v>
      </c>
      <c r="BF33" s="11">
        <f t="shared" si="7"/>
        <v>435.96769999999998</v>
      </c>
      <c r="BG33" s="11">
        <f t="shared" si="31"/>
        <v>79.814439648307115</v>
      </c>
      <c r="BH33" s="10">
        <v>21.208047000000001</v>
      </c>
      <c r="BI33" s="10">
        <v>40.986800000000002</v>
      </c>
      <c r="BJ33" s="10">
        <f t="shared" si="32"/>
        <v>193.26060527874159</v>
      </c>
      <c r="BK33" s="10">
        <v>17.859407999999998</v>
      </c>
      <c r="BL33" s="10">
        <v>92.506200000000007</v>
      </c>
      <c r="BM33" s="10">
        <f t="shared" si="33"/>
        <v>517.96901666617407</v>
      </c>
      <c r="BN33" s="10">
        <v>15.626982</v>
      </c>
      <c r="BO33" s="10">
        <v>19.436699999999998</v>
      </c>
      <c r="BP33" s="10">
        <f t="shared" si="34"/>
        <v>124.37910275957313</v>
      </c>
      <c r="BQ33" s="10">
        <v>18.975621</v>
      </c>
      <c r="BR33" s="10">
        <v>19.319099999999999</v>
      </c>
      <c r="BS33" s="10">
        <f t="shared" si="35"/>
        <v>101.81010676804728</v>
      </c>
      <c r="BT33" s="10">
        <v>8.0367335999999998</v>
      </c>
      <c r="BU33" s="10">
        <v>3.8485</v>
      </c>
      <c r="BV33" s="10">
        <f t="shared" si="36"/>
        <v>47.886370154163131</v>
      </c>
      <c r="BW33" s="10">
        <v>12.055100400000001</v>
      </c>
      <c r="BX33" s="10">
        <v>0.72350000000000003</v>
      </c>
      <c r="BY33" s="10">
        <f t="shared" si="37"/>
        <v>6.0016090782620113</v>
      </c>
      <c r="BZ33" s="10">
        <v>5.5810649999999997</v>
      </c>
      <c r="CA33" s="10">
        <v>1.3261000000000001</v>
      </c>
      <c r="CB33" s="10">
        <f t="shared" si="38"/>
        <v>23.760698002979723</v>
      </c>
      <c r="CC33" s="10">
        <v>12.278343</v>
      </c>
      <c r="CD33" s="10">
        <v>45.84</v>
      </c>
      <c r="CE33" s="10">
        <f t="shared" si="39"/>
        <v>373.34027889593904</v>
      </c>
      <c r="CF33" s="11">
        <f t="shared" si="8"/>
        <v>111.62129999999999</v>
      </c>
      <c r="CG33" s="11">
        <f t="shared" si="9"/>
        <v>223.98689999999999</v>
      </c>
      <c r="CH33" s="11">
        <f t="shared" si="40"/>
        <v>200.66680821671133</v>
      </c>
      <c r="CI33" s="10">
        <v>0.9</v>
      </c>
      <c r="CJ33" s="10">
        <v>0</v>
      </c>
      <c r="CK33" s="10">
        <f t="shared" si="41"/>
        <v>0</v>
      </c>
      <c r="CL33" s="10">
        <v>7.48</v>
      </c>
      <c r="CM33" s="10">
        <v>2.7987000000000002</v>
      </c>
      <c r="CN33" s="10">
        <f t="shared" si="42"/>
        <v>37.415775401069517</v>
      </c>
      <c r="CO33" s="10">
        <v>15.9588</v>
      </c>
      <c r="CP33" s="10">
        <v>14.4918</v>
      </c>
      <c r="CQ33" s="10">
        <f t="shared" si="43"/>
        <v>90.807579517256926</v>
      </c>
      <c r="CR33" s="10">
        <v>2.351</v>
      </c>
      <c r="CS33" s="10">
        <v>0</v>
      </c>
      <c r="CT33" s="10">
        <f t="shared" si="44"/>
        <v>0</v>
      </c>
      <c r="CU33" s="10">
        <v>47.024999999999999</v>
      </c>
      <c r="CV33" s="10">
        <v>3.8512</v>
      </c>
      <c r="CW33" s="10">
        <f t="shared" si="45"/>
        <v>8.1896863370547575</v>
      </c>
      <c r="CX33" s="10">
        <v>2.593</v>
      </c>
      <c r="CY33" s="10">
        <v>0</v>
      </c>
      <c r="CZ33" s="10">
        <f t="shared" si="46"/>
        <v>0</v>
      </c>
      <c r="DA33" s="11">
        <f t="shared" si="10"/>
        <v>734.15570000000002</v>
      </c>
      <c r="DB33" s="11">
        <f t="shared" si="11"/>
        <v>681.09629999999993</v>
      </c>
      <c r="DC33" s="11">
        <f t="shared" si="13"/>
        <v>92.772731996768528</v>
      </c>
    </row>
    <row r="34" spans="1:107" ht="19.5" customHeight="1">
      <c r="A34" s="21">
        <v>30</v>
      </c>
      <c r="B34" s="22" t="s">
        <v>70</v>
      </c>
      <c r="C34" s="10">
        <v>1043.4588000000001</v>
      </c>
      <c r="D34" s="10">
        <v>901.0652</v>
      </c>
      <c r="E34" s="10">
        <f t="shared" si="14"/>
        <v>86.353692163025499</v>
      </c>
      <c r="F34" s="10">
        <v>65.160300000000007</v>
      </c>
      <c r="G34" s="10">
        <v>0.14599999999999999</v>
      </c>
      <c r="H34" s="10">
        <f t="shared" si="15"/>
        <v>0.22406281125163632</v>
      </c>
      <c r="I34" s="10">
        <v>241.3116</v>
      </c>
      <c r="J34" s="10">
        <v>30.125299999999999</v>
      </c>
      <c r="K34" s="10">
        <f t="shared" si="16"/>
        <v>12.48398336424772</v>
      </c>
      <c r="L34" s="10">
        <v>21.508500000000002</v>
      </c>
      <c r="M34" s="10">
        <v>15.010899999999999</v>
      </c>
      <c r="N34" s="10">
        <f t="shared" si="17"/>
        <v>69.790547922914186</v>
      </c>
      <c r="O34" s="10">
        <v>2.5937999999999999</v>
      </c>
      <c r="P34" s="10">
        <v>0.11260000000000001</v>
      </c>
      <c r="Q34" s="10">
        <f t="shared" si="12"/>
        <v>4.3411211350142649</v>
      </c>
      <c r="R34" s="10">
        <v>38.952399999999997</v>
      </c>
      <c r="S34" s="10">
        <v>14.9436</v>
      </c>
      <c r="T34" s="10">
        <f t="shared" si="18"/>
        <v>38.363746521395349</v>
      </c>
      <c r="U34" s="10">
        <v>22.9773</v>
      </c>
      <c r="V34" s="10">
        <v>8.1972000000000005</v>
      </c>
      <c r="W34" s="10">
        <f t="shared" si="19"/>
        <v>35.675209881056524</v>
      </c>
      <c r="X34" s="10">
        <v>19.235299999999999</v>
      </c>
      <c r="Y34" s="10">
        <v>8.4751999999999992</v>
      </c>
      <c r="Z34" s="10">
        <f t="shared" si="20"/>
        <v>44.060659308666878</v>
      </c>
      <c r="AA34" s="10">
        <v>12.107900000000001</v>
      </c>
      <c r="AB34" s="10">
        <v>8.6493000000000002</v>
      </c>
      <c r="AC34" s="10">
        <f t="shared" si="21"/>
        <v>71.435178684990788</v>
      </c>
      <c r="AD34" s="10">
        <v>2.5425</v>
      </c>
      <c r="AE34" s="10">
        <v>46.7</v>
      </c>
      <c r="AF34" s="10">
        <f t="shared" si="22"/>
        <v>1836.7748279252705</v>
      </c>
      <c r="AG34" s="11">
        <f t="shared" si="0"/>
        <v>1469.8484000000001</v>
      </c>
      <c r="AH34" s="11">
        <f t="shared" si="1"/>
        <v>1033.4252999999999</v>
      </c>
      <c r="AI34" s="11">
        <f t="shared" si="23"/>
        <v>70.30829165783355</v>
      </c>
      <c r="AJ34" s="10">
        <v>34.799999999999997</v>
      </c>
      <c r="AK34" s="10">
        <v>0.1</v>
      </c>
      <c r="AL34" s="10">
        <f t="shared" si="24"/>
        <v>0.2873563218390805</v>
      </c>
      <c r="AM34" s="10">
        <v>10.7325</v>
      </c>
      <c r="AN34" s="10">
        <v>0</v>
      </c>
      <c r="AO34" s="10">
        <f t="shared" si="25"/>
        <v>0</v>
      </c>
      <c r="AP34" s="10">
        <v>0.98550000000000004</v>
      </c>
      <c r="AQ34" s="10">
        <v>29.4619</v>
      </c>
      <c r="AR34" s="10">
        <f t="shared" si="47"/>
        <v>2989.5383054287163</v>
      </c>
      <c r="AS34" s="11">
        <f t="shared" si="2"/>
        <v>46.518000000000001</v>
      </c>
      <c r="AT34" s="11">
        <f t="shared" si="3"/>
        <v>29.561900000000001</v>
      </c>
      <c r="AU34" s="11">
        <f t="shared" si="27"/>
        <v>63.549378735113294</v>
      </c>
      <c r="AV34" s="10">
        <v>23.885000000000002</v>
      </c>
      <c r="AW34" s="10">
        <v>9.1113</v>
      </c>
      <c r="AX34" s="10">
        <f t="shared" si="28"/>
        <v>38.146535482520406</v>
      </c>
      <c r="AY34" s="10">
        <v>0.68</v>
      </c>
      <c r="AZ34" s="10">
        <v>45.544499999999999</v>
      </c>
      <c r="BA34" s="10">
        <f t="shared" si="29"/>
        <v>6697.7205882352937</v>
      </c>
      <c r="BB34" s="11">
        <f t="shared" si="4"/>
        <v>24.565000000000001</v>
      </c>
      <c r="BC34" s="11">
        <f t="shared" si="5"/>
        <v>54.655799999999999</v>
      </c>
      <c r="BD34" s="11">
        <f t="shared" si="30"/>
        <v>222.49460614695704</v>
      </c>
      <c r="BE34" s="11">
        <f t="shared" si="6"/>
        <v>1540.9314000000002</v>
      </c>
      <c r="BF34" s="11">
        <f t="shared" si="7"/>
        <v>1117.6429999999998</v>
      </c>
      <c r="BG34" s="11">
        <f t="shared" si="31"/>
        <v>72.530354044313697</v>
      </c>
      <c r="BH34" s="10">
        <v>539.50594999999998</v>
      </c>
      <c r="BI34" s="10">
        <v>168.55619999999999</v>
      </c>
      <c r="BJ34" s="10">
        <f t="shared" si="32"/>
        <v>31.242695284454232</v>
      </c>
      <c r="BK34" s="10">
        <v>454.32080000000002</v>
      </c>
      <c r="BL34" s="10">
        <v>410.10109999999997</v>
      </c>
      <c r="BM34" s="10">
        <f t="shared" si="33"/>
        <v>90.26685549065769</v>
      </c>
      <c r="BN34" s="10">
        <v>397.53070000000002</v>
      </c>
      <c r="BO34" s="10">
        <v>292.24889999999999</v>
      </c>
      <c r="BP34" s="10">
        <f t="shared" si="34"/>
        <v>73.516058005079856</v>
      </c>
      <c r="BQ34" s="10">
        <v>482.71584999999999</v>
      </c>
      <c r="BR34" s="10">
        <v>636.2817</v>
      </c>
      <c r="BS34" s="10">
        <f t="shared" si="35"/>
        <v>131.81288743678087</v>
      </c>
      <c r="BT34" s="10">
        <v>204.44435999999999</v>
      </c>
      <c r="BU34" s="10">
        <v>232.92019999999999</v>
      </c>
      <c r="BV34" s="10">
        <f t="shared" si="36"/>
        <v>113.92840575303715</v>
      </c>
      <c r="BW34" s="10">
        <v>306.66654</v>
      </c>
      <c r="BX34" s="10">
        <v>136.6645</v>
      </c>
      <c r="BY34" s="10">
        <f t="shared" si="37"/>
        <v>44.564529276653396</v>
      </c>
      <c r="BZ34" s="10">
        <v>141.97524999999999</v>
      </c>
      <c r="CA34" s="10">
        <v>6.74</v>
      </c>
      <c r="CB34" s="10">
        <f t="shared" si="38"/>
        <v>4.747306308669998</v>
      </c>
      <c r="CC34" s="10">
        <v>312.34555</v>
      </c>
      <c r="CD34" s="10">
        <v>89.6708</v>
      </c>
      <c r="CE34" s="10">
        <f t="shared" si="39"/>
        <v>28.708845059582249</v>
      </c>
      <c r="CF34" s="11">
        <f t="shared" si="8"/>
        <v>2839.5050000000001</v>
      </c>
      <c r="CG34" s="11">
        <f t="shared" si="9"/>
        <v>1973.1833999999999</v>
      </c>
      <c r="CH34" s="11">
        <f t="shared" si="40"/>
        <v>69.490400615600251</v>
      </c>
      <c r="CI34" s="10">
        <v>80</v>
      </c>
      <c r="CJ34" s="10">
        <v>143.07400000000001</v>
      </c>
      <c r="CK34" s="10">
        <f t="shared" si="41"/>
        <v>178.84250000000003</v>
      </c>
      <c r="CL34" s="10">
        <v>22.41</v>
      </c>
      <c r="CM34" s="10">
        <v>44.598599999999998</v>
      </c>
      <c r="CN34" s="10">
        <f t="shared" si="42"/>
        <v>199.01204819277106</v>
      </c>
      <c r="CO34" s="10">
        <v>170.1</v>
      </c>
      <c r="CP34" s="10">
        <v>202.7329</v>
      </c>
      <c r="CQ34" s="10">
        <f t="shared" si="43"/>
        <v>119.18453850676075</v>
      </c>
      <c r="CR34" s="10">
        <v>0.74639999999999995</v>
      </c>
      <c r="CS34" s="10">
        <v>0.64839999999999998</v>
      </c>
      <c r="CT34" s="10">
        <f t="shared" si="44"/>
        <v>86.870310825294752</v>
      </c>
      <c r="CU34" s="10">
        <v>87.974999999999994</v>
      </c>
      <c r="CV34" s="10">
        <v>76.627300000000005</v>
      </c>
      <c r="CW34" s="10">
        <f t="shared" si="45"/>
        <v>87.1012219380506</v>
      </c>
      <c r="CX34" s="10">
        <v>6.202</v>
      </c>
      <c r="CY34" s="10">
        <v>0</v>
      </c>
      <c r="CZ34" s="10">
        <f t="shared" si="46"/>
        <v>0</v>
      </c>
      <c r="DA34" s="11">
        <f t="shared" si="10"/>
        <v>4747.8698000000004</v>
      </c>
      <c r="DB34" s="11">
        <f t="shared" si="11"/>
        <v>3558.5075999999999</v>
      </c>
      <c r="DC34" s="11">
        <f t="shared" si="13"/>
        <v>74.949561590758023</v>
      </c>
    </row>
    <row r="35" spans="1:107" s="4" customFormat="1" ht="19.5" customHeight="1">
      <c r="A35" s="43" t="s">
        <v>16</v>
      </c>
      <c r="B35" s="43"/>
      <c r="C35" s="11">
        <f>SUM(C5:C34)</f>
        <v>25764.141700000007</v>
      </c>
      <c r="D35" s="11">
        <f>SUM(D5:D34)</f>
        <v>18732.469899999996</v>
      </c>
      <c r="E35" s="11">
        <f t="shared" si="14"/>
        <v>72.707525514036391</v>
      </c>
      <c r="F35" s="11">
        <f>SUM(F5:F34)</f>
        <v>984.07029999999997</v>
      </c>
      <c r="G35" s="11">
        <f>SUM(G5:G34)</f>
        <v>19.183800000000002</v>
      </c>
      <c r="H35" s="11">
        <f t="shared" si="15"/>
        <v>1.9494338971514535</v>
      </c>
      <c r="I35" s="11">
        <f>SUM(I5:I34)</f>
        <v>3125.4050000000002</v>
      </c>
      <c r="J35" s="11">
        <f>SUM(J5:J34)</f>
        <v>542.78129999999999</v>
      </c>
      <c r="K35" s="11">
        <f t="shared" si="16"/>
        <v>17.366750869087362</v>
      </c>
      <c r="L35" s="11">
        <f>SUM(L5:L34)</f>
        <v>1274.9881000000003</v>
      </c>
      <c r="M35" s="11">
        <f>SUM(M5:M34)</f>
        <v>135.82329999999999</v>
      </c>
      <c r="N35" s="11">
        <f t="shared" si="17"/>
        <v>10.652907270271776</v>
      </c>
      <c r="O35" s="11">
        <f>SUM(O5:O34)</f>
        <v>194.59380000000002</v>
      </c>
      <c r="P35" s="11">
        <f>SUM(P5:P34)</f>
        <v>0.98690000000000011</v>
      </c>
      <c r="Q35" s="11">
        <f t="shared" si="12"/>
        <v>0.50715901534375707</v>
      </c>
      <c r="R35" s="11">
        <f>SUM(R5:R34)</f>
        <v>1482.0536</v>
      </c>
      <c r="S35" s="11">
        <f>SUM(S5:S34)</f>
        <v>317.86270000000002</v>
      </c>
      <c r="T35" s="10">
        <f t="shared" si="18"/>
        <v>21.44744967388494</v>
      </c>
      <c r="U35" s="11">
        <f>SUM(U5:U34)</f>
        <v>791.55939999999998</v>
      </c>
      <c r="V35" s="11">
        <f>SUM(V5:V34)</f>
        <v>339.92039999999986</v>
      </c>
      <c r="W35" s="11">
        <f t="shared" si="19"/>
        <v>42.943132252614255</v>
      </c>
      <c r="X35" s="11">
        <f>SUM(X5:X34)</f>
        <v>723.05000000000018</v>
      </c>
      <c r="Y35" s="11">
        <f>SUM(Y5:Y34)</f>
        <v>163.11719999999997</v>
      </c>
      <c r="Z35" s="11">
        <f t="shared" si="20"/>
        <v>22.559601687296858</v>
      </c>
      <c r="AA35" s="11">
        <f>SUM(AA5:AA34)</f>
        <v>1014.9308</v>
      </c>
      <c r="AB35" s="11">
        <f>SUM(AB5:AB34)</f>
        <v>165.72840000000002</v>
      </c>
      <c r="AC35" s="11">
        <f t="shared" si="21"/>
        <v>16.329034452398137</v>
      </c>
      <c r="AD35" s="11">
        <f>SUM(AD5:AD34)</f>
        <v>173.43809999999999</v>
      </c>
      <c r="AE35" s="11">
        <f>SUM(AE5:AE34)</f>
        <v>3040.7082</v>
      </c>
      <c r="AF35" s="11">
        <f t="shared" si="22"/>
        <v>1753.1950592170926</v>
      </c>
      <c r="AG35" s="11">
        <f t="shared" si="0"/>
        <v>35528.230800000005</v>
      </c>
      <c r="AH35" s="11">
        <f t="shared" si="1"/>
        <v>23458.582099999996</v>
      </c>
      <c r="AI35" s="11">
        <f t="shared" si="23"/>
        <v>66.028005256034277</v>
      </c>
      <c r="AJ35" s="11">
        <f>SUM(AJ5:AJ34)</f>
        <v>1179.9835</v>
      </c>
      <c r="AK35" s="11">
        <f>SUM(AK5:AK34)</f>
        <v>57.039200000000001</v>
      </c>
      <c r="AL35" s="11">
        <f t="shared" si="24"/>
        <v>4.8338981011175157</v>
      </c>
      <c r="AM35" s="11">
        <f>SUM(AM5:AM34)</f>
        <v>352.51420000000002</v>
      </c>
      <c r="AN35" s="11">
        <f>SUM(AN5:AN34)</f>
        <v>18.449200000000005</v>
      </c>
      <c r="AO35" s="11">
        <f t="shared" si="25"/>
        <v>5.2336047739353493</v>
      </c>
      <c r="AP35" s="11">
        <f>SUM(AP5:AP34)</f>
        <v>139.08690000000001</v>
      </c>
      <c r="AQ35" s="11">
        <f>SUM(AQ5:AQ34)</f>
        <v>773.77009999999984</v>
      </c>
      <c r="AR35" s="11">
        <f t="shared" si="47"/>
        <v>556.32133579797937</v>
      </c>
      <c r="AS35" s="11">
        <f t="shared" si="2"/>
        <v>1671.5846000000001</v>
      </c>
      <c r="AT35" s="11">
        <f t="shared" si="3"/>
        <v>849.25849999999991</v>
      </c>
      <c r="AU35" s="11">
        <f t="shared" si="27"/>
        <v>50.805594882843494</v>
      </c>
      <c r="AV35" s="11">
        <f>SUM(AV5:AV34)</f>
        <v>1072.5457999999999</v>
      </c>
      <c r="AW35" s="11">
        <f>SUM(AW5:AW34)</f>
        <v>635.18140000000005</v>
      </c>
      <c r="AX35" s="11">
        <f t="shared" si="28"/>
        <v>59.221843952957542</v>
      </c>
      <c r="AY35" s="11">
        <f>SUM(AY5:AY34)</f>
        <v>106.04949999999998</v>
      </c>
      <c r="AZ35" s="11">
        <f>SUM(AZ5:AZ34)</f>
        <v>1410.4787999999996</v>
      </c>
      <c r="BA35" s="11">
        <f t="shared" si="29"/>
        <v>1330.0192834478239</v>
      </c>
      <c r="BB35" s="11">
        <f t="shared" si="4"/>
        <v>1178.5953</v>
      </c>
      <c r="BC35" s="11">
        <f t="shared" si="5"/>
        <v>2045.6601999999998</v>
      </c>
      <c r="BD35" s="11">
        <f t="shared" si="30"/>
        <v>173.56765295093234</v>
      </c>
      <c r="BE35" s="11">
        <f t="shared" si="6"/>
        <v>38378.410700000008</v>
      </c>
      <c r="BF35" s="11">
        <f t="shared" si="7"/>
        <v>26353.500799999994</v>
      </c>
      <c r="BG35" s="11">
        <f t="shared" si="31"/>
        <v>68.667514676421931</v>
      </c>
      <c r="BH35" s="11">
        <f>SUM(BH5:BH34)</f>
        <v>3404.6460049999996</v>
      </c>
      <c r="BI35" s="11">
        <f>SUM(BI5:BI34)</f>
        <v>2345.2373000000002</v>
      </c>
      <c r="BJ35" s="11">
        <f t="shared" si="32"/>
        <v>68.88344035050423</v>
      </c>
      <c r="BK35" s="11">
        <f>SUM(BK5:BK34)</f>
        <v>2867.0703199999994</v>
      </c>
      <c r="BL35" s="11">
        <f>SUM(BL5:BL34)</f>
        <v>6677.4117999999989</v>
      </c>
      <c r="BM35" s="11">
        <f t="shared" si="33"/>
        <v>232.90017525625254</v>
      </c>
      <c r="BN35" s="11">
        <f>SUM(BN5:BN34)</f>
        <v>2508.6865299999999</v>
      </c>
      <c r="BO35" s="11">
        <f>SUM(BO5:BO34)</f>
        <v>2036.9041999999999</v>
      </c>
      <c r="BP35" s="11">
        <f t="shared" si="34"/>
        <v>81.194050178919724</v>
      </c>
      <c r="BQ35" s="11">
        <f>SUM(BQ5:BQ34)</f>
        <v>3046.2622149999997</v>
      </c>
      <c r="BR35" s="11">
        <f>SUM(BR5:BR34)</f>
        <v>6811.6462999999985</v>
      </c>
      <c r="BS35" s="11">
        <f t="shared" si="35"/>
        <v>223.60669631323904</v>
      </c>
      <c r="BT35" s="11">
        <f>SUM(BT5:BT34)</f>
        <v>1290.1816439999998</v>
      </c>
      <c r="BU35" s="11">
        <f>SUM(BU5:BU34)</f>
        <v>1253.4441999999999</v>
      </c>
      <c r="BV35" s="11">
        <f t="shared" si="36"/>
        <v>97.152537073299129</v>
      </c>
      <c r="BW35" s="11">
        <f>SUM(BW5:BW34)</f>
        <v>1935.2724659999997</v>
      </c>
      <c r="BX35" s="11">
        <f>SUM(BX5:BX34)</f>
        <v>1575.9658999999997</v>
      </c>
      <c r="BY35" s="10">
        <f t="shared" si="37"/>
        <v>81.433799513375604</v>
      </c>
      <c r="BZ35" s="11">
        <f>SUM(BZ5:BZ34)</f>
        <v>895.959475</v>
      </c>
      <c r="CA35" s="11">
        <f>SUM(CA5:CA34)</f>
        <v>116.69339999999998</v>
      </c>
      <c r="CB35" s="10">
        <f t="shared" si="38"/>
        <v>13.024406042471954</v>
      </c>
      <c r="CC35" s="11">
        <f>SUM(CC5:CC34)</f>
        <v>1971.1108449999999</v>
      </c>
      <c r="CD35" s="11">
        <f>SUM(CD5:CD34)</f>
        <v>5093.6869999999981</v>
      </c>
      <c r="CE35" s="10">
        <f t="shared" si="39"/>
        <v>258.41707547400756</v>
      </c>
      <c r="CF35" s="11">
        <f t="shared" si="8"/>
        <v>17919.189499999997</v>
      </c>
      <c r="CG35" s="11">
        <f t="shared" si="9"/>
        <v>25910.990099999995</v>
      </c>
      <c r="CH35" s="11">
        <f t="shared" si="40"/>
        <v>144.59911872688215</v>
      </c>
      <c r="CI35" s="11">
        <f>SUM(CI5:CI34)</f>
        <v>341.14</v>
      </c>
      <c r="CJ35" s="11">
        <f>SUM(CJ5:CJ34)</f>
        <v>2191.0461999999998</v>
      </c>
      <c r="CK35" s="10">
        <f t="shared" si="41"/>
        <v>642.27185319810042</v>
      </c>
      <c r="CL35" s="11">
        <f>SUM(CL5:CL34)</f>
        <v>1232.2776000000001</v>
      </c>
      <c r="CM35" s="11">
        <f>SUM(CM5:CM34)</f>
        <v>517.70570000000009</v>
      </c>
      <c r="CN35" s="10">
        <f t="shared" si="42"/>
        <v>42.012100195605278</v>
      </c>
      <c r="CO35" s="11">
        <f>SUM(CO5:CO34)</f>
        <v>4810.9881000000023</v>
      </c>
      <c r="CP35" s="11">
        <f>SUM(CP5:CP34)</f>
        <v>2448.5453500000003</v>
      </c>
      <c r="CQ35" s="10">
        <f t="shared" si="43"/>
        <v>50.89485359566779</v>
      </c>
      <c r="CR35" s="11">
        <f>SUM(CR5:CR34)</f>
        <v>123.4135</v>
      </c>
      <c r="CS35" s="11">
        <f>SUM(CS5:CS34)</f>
        <v>1.5451999999999999</v>
      </c>
      <c r="CT35" s="10">
        <f t="shared" si="44"/>
        <v>1.2520510316942635</v>
      </c>
      <c r="CU35" s="11">
        <f>SUM(CU5:CU34)</f>
        <v>8297.3521000000019</v>
      </c>
      <c r="CV35" s="11">
        <f>SUM(CV5:CV34)</f>
        <v>2504.7123000000011</v>
      </c>
      <c r="CW35" s="10">
        <f t="shared" si="45"/>
        <v>30.186886970844597</v>
      </c>
      <c r="CX35" s="11">
        <f>SUM(CX5:CX34)</f>
        <v>317.08339999999998</v>
      </c>
      <c r="CY35" s="11">
        <f>SUM(CY5:CY34)</f>
        <v>8.2887000000000004</v>
      </c>
      <c r="CZ35" s="10">
        <f t="shared" si="46"/>
        <v>2.6140441284532718</v>
      </c>
      <c r="DA35" s="11">
        <f t="shared" si="10"/>
        <v>71419.854900000006</v>
      </c>
      <c r="DB35" s="11">
        <f>CY35+CV35+CS35+CP35+CM35+CJ35+CG35+BF35</f>
        <v>59936.33434999999</v>
      </c>
      <c r="DC35" s="11">
        <f t="shared" si="13"/>
        <v>83.921109100433057</v>
      </c>
    </row>
    <row r="36" spans="1:107" s="7" customFormat="1">
      <c r="A36" s="44" t="s">
        <v>71</v>
      </c>
      <c r="B36" s="4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12"/>
      <c r="AH36" s="12"/>
      <c r="AI36" s="12"/>
      <c r="AJ36" s="8"/>
      <c r="AK36" s="8"/>
      <c r="AL36" s="8"/>
      <c r="AM36" s="8"/>
      <c r="AN36" s="8"/>
      <c r="AO36" s="8"/>
      <c r="AP36" s="8"/>
      <c r="AQ36" s="8"/>
      <c r="AR36" s="8"/>
      <c r="AS36" s="12"/>
      <c r="AT36" s="12"/>
      <c r="AU36" s="12"/>
      <c r="AV36" s="8"/>
      <c r="AW36" s="8"/>
      <c r="AX36" s="8"/>
      <c r="AY36" s="8"/>
      <c r="AZ36" s="8"/>
      <c r="BA36" s="8"/>
      <c r="BB36" s="12"/>
      <c r="BC36" s="12"/>
      <c r="BD36" s="12"/>
      <c r="BE36" s="12"/>
      <c r="BF36" s="12"/>
      <c r="BG36" s="12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14"/>
      <c r="BY36" s="8"/>
      <c r="BZ36" s="8"/>
      <c r="CA36" s="8"/>
      <c r="CB36" s="8"/>
      <c r="CC36" s="8"/>
      <c r="CD36" s="8"/>
      <c r="CE36" s="8"/>
      <c r="CF36" s="12"/>
      <c r="CG36" s="12"/>
      <c r="CH36" s="12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13"/>
      <c r="DB36" s="12"/>
    </row>
    <row r="37" spans="1:107">
      <c r="AG37" s="2"/>
      <c r="AH37" s="2"/>
      <c r="AI37" s="2"/>
      <c r="AS37" s="2"/>
      <c r="AT37" s="2"/>
      <c r="AU37" s="2"/>
      <c r="BB37" s="2"/>
      <c r="BC37" s="2"/>
      <c r="BD37" s="2"/>
      <c r="BE37" s="2"/>
      <c r="BF37" s="2"/>
      <c r="BG37" s="2"/>
      <c r="BX37" s="2"/>
      <c r="CF37" s="2"/>
      <c r="CG37" s="2"/>
      <c r="CH37" s="2"/>
      <c r="DA37" s="2"/>
      <c r="DB37" s="2"/>
      <c r="DC37" s="2"/>
    </row>
  </sheetData>
  <mergeCells count="47">
    <mergeCell ref="CX2:CZ3"/>
    <mergeCell ref="DA2:DC3"/>
    <mergeCell ref="CI2:CK3"/>
    <mergeCell ref="CL2:CN3"/>
    <mergeCell ref="CO2:CQ3"/>
    <mergeCell ref="CR2:CT3"/>
    <mergeCell ref="CU2:CW3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J3:AL3"/>
    <mergeCell ref="AG2:AI3"/>
    <mergeCell ref="AM3:AO3"/>
    <mergeCell ref="AP3:AR3"/>
    <mergeCell ref="AS3:AU3"/>
    <mergeCell ref="AV3:AX3"/>
    <mergeCell ref="AY3:BA3"/>
    <mergeCell ref="BB3:BD3"/>
    <mergeCell ref="BH3:BJ3"/>
    <mergeCell ref="BK3:BM3"/>
    <mergeCell ref="BN3:BP3"/>
    <mergeCell ref="BQ3:BS3"/>
    <mergeCell ref="BE2:BG3"/>
    <mergeCell ref="AV2:BD2"/>
    <mergeCell ref="BT3:BV3"/>
    <mergeCell ref="BW3:BY3"/>
    <mergeCell ref="BZ3:CB3"/>
    <mergeCell ref="CC3:CE3"/>
    <mergeCell ref="CF3:CH3"/>
    <mergeCell ref="A35:B35"/>
    <mergeCell ref="A36:B36"/>
    <mergeCell ref="A2:A3"/>
    <mergeCell ref="B2:B3"/>
    <mergeCell ref="C2:E3"/>
    <mergeCell ref="BZ2:CH2"/>
    <mergeCell ref="BH2:BY2"/>
    <mergeCell ref="F2:Q2"/>
    <mergeCell ref="R2:W2"/>
    <mergeCell ref="X2:AF2"/>
    <mergeCell ref="AJ2:AO2"/>
    <mergeCell ref="AP2:AU2"/>
  </mergeCells>
  <printOptions horizontalCentered="1" verticalCentered="1"/>
  <pageMargins left="0.5" right="0.5" top="0.5" bottom="0.5" header="0" footer="0"/>
  <pageSetup paperSize="9" scale="75" orientation="landscape" r:id="rId1"/>
  <colBreaks count="5" manualBreakCount="5">
    <brk id="23" max="35" man="1"/>
    <brk id="41" max="35" man="1"/>
    <brk id="59" max="35" man="1"/>
    <brk id="77" max="35" man="1"/>
    <brk id="95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C54"/>
  <sheetViews>
    <sheetView tabSelected="1" view="pageBreakPreview" zoomScale="70" zoomScaleSheetLayoutView="70" workbookViewId="0">
      <pane xSplit="2" ySplit="4" topLeftCell="CN5" activePane="bottomRight" state="frozen"/>
      <selection pane="topRight"/>
      <selection pane="bottomLeft"/>
      <selection pane="bottomRight" activeCell="DB1" sqref="DB1"/>
    </sheetView>
  </sheetViews>
  <sheetFormatPr defaultColWidth="9.140625" defaultRowHeight="12.75"/>
  <cols>
    <col min="1" max="1" width="3.85546875" style="36" bestFit="1" customWidth="1"/>
    <col min="2" max="2" width="37.42578125" style="36" bestFit="1" customWidth="1"/>
    <col min="3" max="4" width="11.28515625" style="37" bestFit="1" customWidth="1"/>
    <col min="5" max="5" width="10.5703125" style="37" bestFit="1" customWidth="1"/>
    <col min="6" max="6" width="8.5703125" style="37" bestFit="1" customWidth="1"/>
    <col min="7" max="7" width="7.28515625" style="37" bestFit="1" customWidth="1"/>
    <col min="8" max="8" width="10.5703125" style="37" bestFit="1" customWidth="1"/>
    <col min="9" max="9" width="10" style="37" bestFit="1" customWidth="1"/>
    <col min="10" max="10" width="8.5703125" style="37" bestFit="1" customWidth="1"/>
    <col min="11" max="11" width="10.5703125" style="37" bestFit="1" customWidth="1"/>
    <col min="12" max="12" width="10" style="37" bestFit="1" customWidth="1"/>
    <col min="13" max="13" width="8.5703125" style="37" bestFit="1" customWidth="1"/>
    <col min="14" max="14" width="10.5703125" style="37" bestFit="1" customWidth="1"/>
    <col min="15" max="15" width="8.5703125" style="37" bestFit="1" customWidth="1"/>
    <col min="16" max="16" width="6" style="37" bestFit="1" customWidth="1"/>
    <col min="17" max="17" width="10.5703125" style="37" bestFit="1" customWidth="1"/>
    <col min="18" max="18" width="10" style="37" bestFit="1" customWidth="1"/>
    <col min="19" max="19" width="8.5703125" style="37" bestFit="1" customWidth="1"/>
    <col min="20" max="20" width="10.5703125" style="37" bestFit="1" customWidth="1"/>
    <col min="21" max="22" width="8.5703125" style="37" bestFit="1" customWidth="1"/>
    <col min="23" max="23" width="10.5703125" style="37" bestFit="1" customWidth="1"/>
    <col min="24" max="25" width="8.5703125" style="37" bestFit="1" customWidth="1"/>
    <col min="26" max="26" width="10.5703125" style="37" bestFit="1" customWidth="1"/>
    <col min="27" max="27" width="10" style="37" bestFit="1" customWidth="1"/>
    <col min="28" max="28" width="8.5703125" style="37" bestFit="1" customWidth="1"/>
    <col min="29" max="29" width="10.5703125" style="37" bestFit="1" customWidth="1"/>
    <col min="30" max="30" width="8.5703125" style="37" bestFit="1" customWidth="1"/>
    <col min="31" max="31" width="10" style="37" bestFit="1" customWidth="1"/>
    <col min="32" max="32" width="12.42578125" style="37" bestFit="1" customWidth="1"/>
    <col min="33" max="34" width="11.28515625" style="38" bestFit="1" customWidth="1"/>
    <col min="35" max="35" width="10.5703125" style="38" bestFit="1" customWidth="1"/>
    <col min="36" max="36" width="10" style="37" bestFit="1" customWidth="1"/>
    <col min="37" max="37" width="7.28515625" style="37" bestFit="1" customWidth="1"/>
    <col min="38" max="38" width="10.5703125" style="37" bestFit="1" customWidth="1"/>
    <col min="39" max="39" width="8.5703125" style="37" bestFit="1" customWidth="1"/>
    <col min="40" max="40" width="7.28515625" style="37" bestFit="1" customWidth="1"/>
    <col min="41" max="41" width="10.5703125" style="37" bestFit="1" customWidth="1"/>
    <col min="42" max="43" width="8.5703125" style="37" bestFit="1" customWidth="1"/>
    <col min="44" max="44" width="11.140625" style="37" bestFit="1" customWidth="1"/>
    <col min="45" max="45" width="10" style="38" bestFit="1" customWidth="1"/>
    <col min="46" max="46" width="8.5703125" style="38" bestFit="1" customWidth="1"/>
    <col min="47" max="47" width="10.5703125" style="38" bestFit="1" customWidth="1"/>
    <col min="48" max="48" width="10" style="37" bestFit="1" customWidth="1"/>
    <col min="49" max="49" width="8.5703125" style="37" bestFit="1" customWidth="1"/>
    <col min="50" max="50" width="10.5703125" style="37" bestFit="1" customWidth="1"/>
    <col min="51" max="51" width="8.5703125" style="37" bestFit="1" customWidth="1"/>
    <col min="52" max="52" width="10" style="37" bestFit="1" customWidth="1"/>
    <col min="53" max="53" width="11.140625" style="37" bestFit="1" customWidth="1"/>
    <col min="54" max="55" width="10" style="38" bestFit="1" customWidth="1"/>
    <col min="56" max="56" width="10.5703125" style="38" bestFit="1" customWidth="1"/>
    <col min="57" max="58" width="11.28515625" style="38" bestFit="1" customWidth="1"/>
    <col min="59" max="59" width="10.5703125" style="38" bestFit="1" customWidth="1"/>
    <col min="60" max="61" width="10" style="37" bestFit="1" customWidth="1"/>
    <col min="62" max="62" width="10.5703125" style="37" bestFit="1" customWidth="1"/>
    <col min="63" max="64" width="10" style="37" bestFit="1" customWidth="1"/>
    <col min="65" max="65" width="10.5703125" style="37" bestFit="1" customWidth="1"/>
    <col min="66" max="67" width="10" style="37" bestFit="1" customWidth="1"/>
    <col min="68" max="68" width="10.5703125" style="37" bestFit="1" customWidth="1"/>
    <col min="69" max="70" width="10" style="37" bestFit="1" customWidth="1"/>
    <col min="71" max="71" width="11.140625" style="37" bestFit="1" customWidth="1"/>
    <col min="72" max="73" width="10" style="37" bestFit="1" customWidth="1"/>
    <col min="74" max="74" width="10.5703125" style="37" bestFit="1" customWidth="1"/>
    <col min="75" max="76" width="10" style="37" bestFit="1" customWidth="1"/>
    <col min="77" max="77" width="10.5703125" style="37" bestFit="1" customWidth="1"/>
    <col min="78" max="79" width="8.5703125" style="37" bestFit="1" customWidth="1"/>
    <col min="80" max="80" width="10.5703125" style="37" bestFit="1" customWidth="1"/>
    <col min="81" max="82" width="10" style="37" bestFit="1" customWidth="1"/>
    <col min="83" max="83" width="11.140625" style="37" bestFit="1" customWidth="1"/>
    <col min="84" max="85" width="11.28515625" style="38" bestFit="1" customWidth="1"/>
    <col min="86" max="86" width="10.5703125" style="38" bestFit="1" customWidth="1"/>
    <col min="87" max="87" width="8.5703125" style="37" bestFit="1" customWidth="1"/>
    <col min="88" max="88" width="10" style="37" bestFit="1" customWidth="1"/>
    <col min="89" max="89" width="11.140625" style="37" bestFit="1" customWidth="1"/>
    <col min="90" max="90" width="10" style="37" bestFit="1" customWidth="1"/>
    <col min="91" max="91" width="8.5703125" style="37" bestFit="1" customWidth="1"/>
    <col min="92" max="92" width="10.5703125" style="37" bestFit="1" customWidth="1"/>
    <col min="93" max="94" width="10" style="37" bestFit="1" customWidth="1"/>
    <col min="95" max="95" width="10.5703125" style="37" bestFit="1" customWidth="1"/>
    <col min="96" max="96" width="8.5703125" style="37" bestFit="1" customWidth="1"/>
    <col min="97" max="97" width="6" style="37" bestFit="1" customWidth="1"/>
    <col min="98" max="98" width="10.5703125" style="37" bestFit="1" customWidth="1"/>
    <col min="99" max="100" width="10" style="37" bestFit="1" customWidth="1"/>
    <col min="101" max="101" width="10.5703125" style="37" bestFit="1" customWidth="1"/>
    <col min="102" max="102" width="8.5703125" style="37" bestFit="1" customWidth="1"/>
    <col min="103" max="103" width="6" style="37" bestFit="1" customWidth="1"/>
    <col min="104" max="104" width="10.5703125" style="37" bestFit="1" customWidth="1"/>
    <col min="105" max="106" width="11.28515625" style="39" bestFit="1" customWidth="1"/>
    <col min="107" max="107" width="10.5703125" style="36" bestFit="1" customWidth="1"/>
    <col min="108" max="16384" width="9.140625" style="36"/>
  </cols>
  <sheetData>
    <row r="1" spans="1:107" s="23" customFormat="1" ht="18.75">
      <c r="C1" s="24" t="s">
        <v>121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S1" s="26"/>
      <c r="T1" s="25"/>
      <c r="V1" s="24" t="s">
        <v>121</v>
      </c>
      <c r="W1" s="25"/>
      <c r="X1" s="25"/>
      <c r="Z1" s="25"/>
      <c r="AA1" s="25"/>
      <c r="AC1" s="25"/>
      <c r="AD1" s="26"/>
      <c r="AE1" s="26"/>
      <c r="AF1" s="26"/>
      <c r="AG1" s="26"/>
      <c r="AH1" s="26"/>
      <c r="AI1" s="25"/>
      <c r="AJ1" s="25"/>
      <c r="AK1" s="25"/>
      <c r="AL1" s="25"/>
      <c r="AN1" s="24" t="s">
        <v>121</v>
      </c>
      <c r="AO1" s="25"/>
      <c r="AP1" s="25"/>
      <c r="AR1" s="25"/>
      <c r="AS1" s="25"/>
      <c r="AT1" s="24"/>
      <c r="AU1" s="25"/>
      <c r="AV1" s="25"/>
      <c r="AX1" s="25"/>
      <c r="AY1" s="25"/>
      <c r="AZ1" s="25"/>
      <c r="BA1" s="25"/>
      <c r="BB1" s="25"/>
      <c r="BC1" s="24" t="s">
        <v>121</v>
      </c>
      <c r="BD1" s="25"/>
      <c r="BE1" s="25"/>
      <c r="BG1" s="25"/>
      <c r="BH1" s="25"/>
      <c r="BJ1" s="25"/>
      <c r="BK1" s="26"/>
      <c r="BL1" s="26"/>
      <c r="BM1" s="26"/>
      <c r="BN1" s="26"/>
      <c r="BO1" s="25"/>
      <c r="BP1" s="26"/>
      <c r="BQ1" s="26"/>
      <c r="BR1" s="24" t="s">
        <v>121</v>
      </c>
      <c r="BV1" s="25"/>
      <c r="BX1" s="25"/>
      <c r="BY1" s="25"/>
      <c r="BZ1" s="25"/>
      <c r="CB1" s="25"/>
      <c r="CC1" s="25"/>
      <c r="CD1" s="25"/>
      <c r="CE1" s="25"/>
      <c r="CF1" s="25"/>
      <c r="CG1" s="26"/>
      <c r="CH1" s="25"/>
      <c r="CI1" s="26"/>
      <c r="CJ1" s="24" t="s">
        <v>121</v>
      </c>
      <c r="CK1" s="25"/>
      <c r="CL1" s="25"/>
      <c r="CM1" s="24"/>
      <c r="CN1" s="26"/>
      <c r="CP1" s="26"/>
      <c r="CQ1" s="26"/>
      <c r="CR1" s="26"/>
      <c r="DB1" s="26"/>
    </row>
    <row r="2" spans="1:107" s="23" customFormat="1" ht="15" customHeight="1">
      <c r="A2" s="52" t="s">
        <v>0</v>
      </c>
      <c r="B2" s="52" t="s">
        <v>122</v>
      </c>
      <c r="C2" s="53" t="s">
        <v>2</v>
      </c>
      <c r="D2" s="53"/>
      <c r="E2" s="53"/>
      <c r="F2" s="49" t="s">
        <v>3</v>
      </c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  <c r="R2" s="49" t="s">
        <v>4</v>
      </c>
      <c r="S2" s="50"/>
      <c r="T2" s="50"/>
      <c r="U2" s="50"/>
      <c r="V2" s="50"/>
      <c r="W2" s="50"/>
      <c r="X2" s="50"/>
      <c r="Y2" s="50"/>
      <c r="Z2" s="50"/>
      <c r="AA2" s="50" t="s">
        <v>4</v>
      </c>
      <c r="AB2" s="50"/>
      <c r="AC2" s="50"/>
      <c r="AD2" s="50"/>
      <c r="AE2" s="50"/>
      <c r="AF2" s="51"/>
      <c r="AG2" s="53" t="s">
        <v>5</v>
      </c>
      <c r="AH2" s="53"/>
      <c r="AI2" s="53"/>
      <c r="AJ2" s="49" t="s">
        <v>6</v>
      </c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1"/>
      <c r="AV2" s="49" t="s">
        <v>7</v>
      </c>
      <c r="AW2" s="50"/>
      <c r="AX2" s="50"/>
      <c r="AY2" s="50"/>
      <c r="AZ2" s="50"/>
      <c r="BA2" s="50"/>
      <c r="BB2" s="50" t="s">
        <v>7</v>
      </c>
      <c r="BC2" s="50"/>
      <c r="BD2" s="51"/>
      <c r="BE2" s="53" t="s">
        <v>8</v>
      </c>
      <c r="BF2" s="53"/>
      <c r="BG2" s="53"/>
      <c r="BH2" s="49" t="s">
        <v>9</v>
      </c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1"/>
      <c r="BT2" s="49" t="str">
        <f>BH2</f>
        <v>Micro, Small &amp; Medium Enterprises</v>
      </c>
      <c r="BU2" s="50"/>
      <c r="BV2" s="50"/>
      <c r="BW2" s="50"/>
      <c r="BX2" s="50"/>
      <c r="BY2" s="50"/>
      <c r="BZ2" s="50"/>
      <c r="CA2" s="50"/>
      <c r="CB2" s="50"/>
      <c r="CC2" s="50" t="str">
        <f>BT2</f>
        <v>Micro, Small &amp; Medium Enterprises</v>
      </c>
      <c r="CD2" s="50"/>
      <c r="CE2" s="50"/>
      <c r="CF2" s="50"/>
      <c r="CG2" s="50"/>
      <c r="CH2" s="51"/>
      <c r="CI2" s="53" t="s">
        <v>10</v>
      </c>
      <c r="CJ2" s="53"/>
      <c r="CK2" s="53"/>
      <c r="CL2" s="53" t="s">
        <v>11</v>
      </c>
      <c r="CM2" s="53"/>
      <c r="CN2" s="53"/>
      <c r="CO2" s="53" t="s">
        <v>12</v>
      </c>
      <c r="CP2" s="53"/>
      <c r="CQ2" s="53"/>
      <c r="CR2" s="53" t="s">
        <v>13</v>
      </c>
      <c r="CS2" s="53"/>
      <c r="CT2" s="53"/>
      <c r="CU2" s="53" t="s">
        <v>14</v>
      </c>
      <c r="CV2" s="53"/>
      <c r="CW2" s="53"/>
      <c r="CX2" s="53" t="s">
        <v>15</v>
      </c>
      <c r="CY2" s="53"/>
      <c r="CZ2" s="53"/>
      <c r="DA2" s="52" t="s">
        <v>16</v>
      </c>
      <c r="DB2" s="52"/>
      <c r="DC2" s="52"/>
    </row>
    <row r="3" spans="1:107" s="23" customFormat="1" ht="54" customHeight="1">
      <c r="A3" s="52"/>
      <c r="B3" s="52"/>
      <c r="C3" s="53"/>
      <c r="D3" s="53"/>
      <c r="E3" s="53"/>
      <c r="F3" s="53" t="s">
        <v>17</v>
      </c>
      <c r="G3" s="53"/>
      <c r="H3" s="53"/>
      <c r="I3" s="53" t="s">
        <v>18</v>
      </c>
      <c r="J3" s="53"/>
      <c r="K3" s="53"/>
      <c r="L3" s="53" t="s">
        <v>72</v>
      </c>
      <c r="M3" s="53"/>
      <c r="N3" s="53"/>
      <c r="O3" s="53" t="s">
        <v>20</v>
      </c>
      <c r="P3" s="53"/>
      <c r="Q3" s="53"/>
      <c r="R3" s="53" t="s">
        <v>21</v>
      </c>
      <c r="S3" s="53"/>
      <c r="T3" s="53"/>
      <c r="U3" s="53" t="s">
        <v>22</v>
      </c>
      <c r="V3" s="53"/>
      <c r="W3" s="53"/>
      <c r="X3" s="53" t="s">
        <v>73</v>
      </c>
      <c r="Y3" s="53"/>
      <c r="Z3" s="53"/>
      <c r="AA3" s="53" t="s">
        <v>24</v>
      </c>
      <c r="AB3" s="53"/>
      <c r="AC3" s="53"/>
      <c r="AD3" s="53" t="s">
        <v>14</v>
      </c>
      <c r="AE3" s="53"/>
      <c r="AF3" s="53"/>
      <c r="AG3" s="53"/>
      <c r="AH3" s="53"/>
      <c r="AI3" s="53"/>
      <c r="AJ3" s="53" t="s">
        <v>25</v>
      </c>
      <c r="AK3" s="53"/>
      <c r="AL3" s="53"/>
      <c r="AM3" s="53" t="s">
        <v>26</v>
      </c>
      <c r="AN3" s="53"/>
      <c r="AO3" s="53"/>
      <c r="AP3" s="53" t="s">
        <v>14</v>
      </c>
      <c r="AQ3" s="53"/>
      <c r="AR3" s="53"/>
      <c r="AS3" s="53" t="s">
        <v>27</v>
      </c>
      <c r="AT3" s="53"/>
      <c r="AU3" s="53"/>
      <c r="AV3" s="53" t="s">
        <v>28</v>
      </c>
      <c r="AW3" s="53"/>
      <c r="AX3" s="53"/>
      <c r="AY3" s="53" t="s">
        <v>14</v>
      </c>
      <c r="AZ3" s="53"/>
      <c r="BA3" s="53"/>
      <c r="BB3" s="53" t="s">
        <v>29</v>
      </c>
      <c r="BC3" s="53"/>
      <c r="BD3" s="53"/>
      <c r="BE3" s="53"/>
      <c r="BF3" s="53"/>
      <c r="BG3" s="53"/>
      <c r="BH3" s="53" t="s">
        <v>30</v>
      </c>
      <c r="BI3" s="53"/>
      <c r="BJ3" s="53"/>
      <c r="BK3" s="53" t="s">
        <v>31</v>
      </c>
      <c r="BL3" s="53"/>
      <c r="BM3" s="53"/>
      <c r="BN3" s="53" t="s">
        <v>32</v>
      </c>
      <c r="BO3" s="53"/>
      <c r="BP3" s="53"/>
      <c r="BQ3" s="53" t="s">
        <v>33</v>
      </c>
      <c r="BR3" s="53"/>
      <c r="BS3" s="53"/>
      <c r="BT3" s="53" t="s">
        <v>34</v>
      </c>
      <c r="BU3" s="53"/>
      <c r="BV3" s="53"/>
      <c r="BW3" s="53" t="s">
        <v>35</v>
      </c>
      <c r="BX3" s="53"/>
      <c r="BY3" s="53"/>
      <c r="BZ3" s="53" t="s">
        <v>36</v>
      </c>
      <c r="CA3" s="53"/>
      <c r="CB3" s="53"/>
      <c r="CC3" s="53" t="s">
        <v>37</v>
      </c>
      <c r="CD3" s="53"/>
      <c r="CE3" s="53"/>
      <c r="CF3" s="53" t="s">
        <v>120</v>
      </c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2"/>
      <c r="DB3" s="52"/>
      <c r="DC3" s="52"/>
    </row>
    <row r="4" spans="1:107" s="29" customFormat="1" ht="17.45" customHeight="1">
      <c r="A4" s="27"/>
      <c r="B4" s="27"/>
      <c r="C4" s="28" t="s">
        <v>38</v>
      </c>
      <c r="D4" s="28" t="s">
        <v>39</v>
      </c>
      <c r="E4" s="28" t="s">
        <v>40</v>
      </c>
      <c r="F4" s="28" t="s">
        <v>38</v>
      </c>
      <c r="G4" s="28" t="s">
        <v>39</v>
      </c>
      <c r="H4" s="28" t="s">
        <v>40</v>
      </c>
      <c r="I4" s="28" t="s">
        <v>38</v>
      </c>
      <c r="J4" s="28" t="s">
        <v>39</v>
      </c>
      <c r="K4" s="28" t="s">
        <v>40</v>
      </c>
      <c r="L4" s="28" t="s">
        <v>38</v>
      </c>
      <c r="M4" s="28" t="s">
        <v>39</v>
      </c>
      <c r="N4" s="28" t="s">
        <v>40</v>
      </c>
      <c r="O4" s="28" t="s">
        <v>38</v>
      </c>
      <c r="P4" s="28" t="s">
        <v>39</v>
      </c>
      <c r="Q4" s="28" t="s">
        <v>40</v>
      </c>
      <c r="R4" s="28" t="s">
        <v>38</v>
      </c>
      <c r="S4" s="28" t="s">
        <v>39</v>
      </c>
      <c r="T4" s="28" t="s">
        <v>40</v>
      </c>
      <c r="U4" s="28" t="s">
        <v>38</v>
      </c>
      <c r="V4" s="28" t="s">
        <v>39</v>
      </c>
      <c r="W4" s="28" t="s">
        <v>40</v>
      </c>
      <c r="X4" s="28" t="s">
        <v>38</v>
      </c>
      <c r="Y4" s="28" t="s">
        <v>39</v>
      </c>
      <c r="Z4" s="28" t="s">
        <v>40</v>
      </c>
      <c r="AA4" s="28" t="s">
        <v>38</v>
      </c>
      <c r="AB4" s="28" t="s">
        <v>39</v>
      </c>
      <c r="AC4" s="28" t="s">
        <v>40</v>
      </c>
      <c r="AD4" s="28" t="s">
        <v>38</v>
      </c>
      <c r="AE4" s="28" t="s">
        <v>39</v>
      </c>
      <c r="AF4" s="28" t="s">
        <v>40</v>
      </c>
      <c r="AG4" s="28" t="s">
        <v>38</v>
      </c>
      <c r="AH4" s="28" t="s">
        <v>39</v>
      </c>
      <c r="AI4" s="28" t="s">
        <v>40</v>
      </c>
      <c r="AJ4" s="28" t="s">
        <v>38</v>
      </c>
      <c r="AK4" s="28" t="s">
        <v>39</v>
      </c>
      <c r="AL4" s="28" t="s">
        <v>40</v>
      </c>
      <c r="AM4" s="28" t="s">
        <v>38</v>
      </c>
      <c r="AN4" s="28" t="s">
        <v>39</v>
      </c>
      <c r="AO4" s="28" t="s">
        <v>40</v>
      </c>
      <c r="AP4" s="28" t="s">
        <v>38</v>
      </c>
      <c r="AQ4" s="28" t="s">
        <v>39</v>
      </c>
      <c r="AR4" s="28" t="s">
        <v>40</v>
      </c>
      <c r="AS4" s="28" t="s">
        <v>38</v>
      </c>
      <c r="AT4" s="28" t="s">
        <v>39</v>
      </c>
      <c r="AU4" s="28" t="s">
        <v>40</v>
      </c>
      <c r="AV4" s="28" t="s">
        <v>38</v>
      </c>
      <c r="AW4" s="28" t="s">
        <v>39</v>
      </c>
      <c r="AX4" s="28" t="s">
        <v>40</v>
      </c>
      <c r="AY4" s="28" t="s">
        <v>38</v>
      </c>
      <c r="AZ4" s="28" t="s">
        <v>39</v>
      </c>
      <c r="BA4" s="28" t="s">
        <v>40</v>
      </c>
      <c r="BB4" s="28" t="s">
        <v>38</v>
      </c>
      <c r="BC4" s="28" t="s">
        <v>39</v>
      </c>
      <c r="BD4" s="28" t="s">
        <v>40</v>
      </c>
      <c r="BE4" s="28" t="s">
        <v>38</v>
      </c>
      <c r="BF4" s="28" t="s">
        <v>39</v>
      </c>
      <c r="BG4" s="28" t="s">
        <v>40</v>
      </c>
      <c r="BH4" s="28" t="s">
        <v>38</v>
      </c>
      <c r="BI4" s="28" t="s">
        <v>39</v>
      </c>
      <c r="BJ4" s="28" t="s">
        <v>40</v>
      </c>
      <c r="BK4" s="28" t="s">
        <v>38</v>
      </c>
      <c r="BL4" s="28" t="s">
        <v>39</v>
      </c>
      <c r="BM4" s="28" t="s">
        <v>40</v>
      </c>
      <c r="BN4" s="28" t="s">
        <v>38</v>
      </c>
      <c r="BO4" s="28" t="s">
        <v>39</v>
      </c>
      <c r="BP4" s="28" t="s">
        <v>40</v>
      </c>
      <c r="BQ4" s="28" t="s">
        <v>38</v>
      </c>
      <c r="BR4" s="28" t="s">
        <v>39</v>
      </c>
      <c r="BS4" s="28" t="s">
        <v>40</v>
      </c>
      <c r="BT4" s="28" t="s">
        <v>38</v>
      </c>
      <c r="BU4" s="28" t="s">
        <v>39</v>
      </c>
      <c r="BV4" s="28" t="s">
        <v>40</v>
      </c>
      <c r="BW4" s="28" t="s">
        <v>38</v>
      </c>
      <c r="BX4" s="28" t="s">
        <v>39</v>
      </c>
      <c r="BY4" s="28" t="s">
        <v>40</v>
      </c>
      <c r="BZ4" s="28" t="s">
        <v>38</v>
      </c>
      <c r="CA4" s="28" t="s">
        <v>39</v>
      </c>
      <c r="CB4" s="28" t="s">
        <v>40</v>
      </c>
      <c r="CC4" s="28" t="s">
        <v>38</v>
      </c>
      <c r="CD4" s="28" t="s">
        <v>39</v>
      </c>
      <c r="CE4" s="28" t="s">
        <v>40</v>
      </c>
      <c r="CF4" s="28" t="s">
        <v>38</v>
      </c>
      <c r="CG4" s="28" t="s">
        <v>39</v>
      </c>
      <c r="CH4" s="28" t="s">
        <v>40</v>
      </c>
      <c r="CI4" s="28" t="s">
        <v>38</v>
      </c>
      <c r="CJ4" s="28" t="s">
        <v>39</v>
      </c>
      <c r="CK4" s="28" t="s">
        <v>40</v>
      </c>
      <c r="CL4" s="28" t="s">
        <v>38</v>
      </c>
      <c r="CM4" s="28" t="s">
        <v>39</v>
      </c>
      <c r="CN4" s="28" t="s">
        <v>40</v>
      </c>
      <c r="CO4" s="28" t="s">
        <v>38</v>
      </c>
      <c r="CP4" s="28" t="s">
        <v>39</v>
      </c>
      <c r="CQ4" s="28" t="s">
        <v>40</v>
      </c>
      <c r="CR4" s="28" t="s">
        <v>38</v>
      </c>
      <c r="CS4" s="28" t="s">
        <v>39</v>
      </c>
      <c r="CT4" s="28" t="s">
        <v>40</v>
      </c>
      <c r="CU4" s="28" t="s">
        <v>38</v>
      </c>
      <c r="CV4" s="28" t="s">
        <v>39</v>
      </c>
      <c r="CW4" s="28" t="s">
        <v>40</v>
      </c>
      <c r="CX4" s="28" t="s">
        <v>38</v>
      </c>
      <c r="CY4" s="28" t="s">
        <v>39</v>
      </c>
      <c r="CZ4" s="28" t="s">
        <v>40</v>
      </c>
      <c r="DA4" s="27" t="s">
        <v>38</v>
      </c>
      <c r="DB4" s="27" t="s">
        <v>39</v>
      </c>
      <c r="DC4" s="27" t="s">
        <v>40</v>
      </c>
    </row>
    <row r="5" spans="1:107" s="33" customFormat="1" ht="17.45" customHeight="1">
      <c r="A5" s="30">
        <v>1</v>
      </c>
      <c r="B5" s="31" t="s">
        <v>74</v>
      </c>
      <c r="C5" s="18">
        <v>218.29607609175</v>
      </c>
      <c r="D5" s="18">
        <v>15.645799999999999</v>
      </c>
      <c r="E5" s="18">
        <f>D5/C5*100</f>
        <v>7.1672383123478856</v>
      </c>
      <c r="F5" s="18">
        <v>12.772358383927401</v>
      </c>
      <c r="G5" s="18">
        <v>0</v>
      </c>
      <c r="H5" s="18">
        <f>G5/F5*100</f>
        <v>0</v>
      </c>
      <c r="I5" s="18">
        <v>44.130574961385697</v>
      </c>
      <c r="J5" s="18">
        <v>0.3644</v>
      </c>
      <c r="K5" s="18">
        <f>J5/I5*100</f>
        <v>0.82573136724108043</v>
      </c>
      <c r="L5" s="18">
        <v>15.629884112703101</v>
      </c>
      <c r="M5" s="18">
        <v>3.5000000000000003E-2</v>
      </c>
      <c r="N5" s="18">
        <f>M5/L5*100</f>
        <v>0.22393000324010046</v>
      </c>
      <c r="O5" s="18">
        <v>2.4679873201662001</v>
      </c>
      <c r="P5" s="18">
        <v>0</v>
      </c>
      <c r="Q5" s="18">
        <f>P5/O5*100</f>
        <v>0</v>
      </c>
      <c r="R5" s="18">
        <v>24.571353368192401</v>
      </c>
      <c r="S5" s="18">
        <v>0.38790000000000002</v>
      </c>
      <c r="T5" s="18">
        <f>S5/R5*100</f>
        <v>1.5786676223627807</v>
      </c>
      <c r="U5" s="18">
        <v>11.067582361785</v>
      </c>
      <c r="V5" s="18">
        <v>7.7938999999999998</v>
      </c>
      <c r="W5" s="18">
        <f>V5/U5*100</f>
        <v>70.420980348078345</v>
      </c>
      <c r="X5" s="18">
        <v>8.3131561686266906</v>
      </c>
      <c r="Y5" s="18">
        <v>0</v>
      </c>
      <c r="Z5" s="18">
        <f>Y5/X5*100</f>
        <v>0</v>
      </c>
      <c r="AA5" s="18">
        <v>18.633889653645401</v>
      </c>
      <c r="AB5" s="18">
        <v>0.87309999999999999</v>
      </c>
      <c r="AC5" s="18">
        <f>AB5/AA5*100</f>
        <v>4.6855488372455447</v>
      </c>
      <c r="AD5" s="18">
        <v>2.6060967148037899</v>
      </c>
      <c r="AE5" s="18">
        <v>68.527799999999999</v>
      </c>
      <c r="AF5" s="18">
        <f>AE5/AD5*100</f>
        <v>2629.5186825082728</v>
      </c>
      <c r="AG5" s="32">
        <f>AD5+AA5+X5+U5+R5+O5+L5+I5+F5+C5</f>
        <v>358.48895913698573</v>
      </c>
      <c r="AH5" s="32">
        <f>AE5+AB5+Y5+V5+S5+P5+M5+J5+G5+D5</f>
        <v>93.627899999999983</v>
      </c>
      <c r="AI5" s="32">
        <f>AH5/AG5*100</f>
        <v>26.117373384496034</v>
      </c>
      <c r="AJ5" s="18">
        <v>18.452654762106501</v>
      </c>
      <c r="AK5" s="18">
        <v>0.13650000000000001</v>
      </c>
      <c r="AL5" s="18">
        <f>AK5/AJ5*100</f>
        <v>0.73973095882284623</v>
      </c>
      <c r="AM5" s="18">
        <v>4.8287851345038701</v>
      </c>
      <c r="AN5" s="18">
        <v>0</v>
      </c>
      <c r="AO5" s="18">
        <f>AN5/AM5*100</f>
        <v>0</v>
      </c>
      <c r="AP5" s="18">
        <v>2.1884108660113499</v>
      </c>
      <c r="AQ5" s="18">
        <v>0</v>
      </c>
      <c r="AR5" s="18">
        <f>AQ5/AP5*100</f>
        <v>0</v>
      </c>
      <c r="AS5" s="32">
        <f>AP5+AM5+AJ5</f>
        <v>25.469850762621721</v>
      </c>
      <c r="AT5" s="32">
        <f>AQ5+AN5+AK5</f>
        <v>0.13650000000000001</v>
      </c>
      <c r="AU5" s="32">
        <f>AT5/AS5*100</f>
        <v>0.53592775737940557</v>
      </c>
      <c r="AV5" s="18">
        <v>16.458768046953399</v>
      </c>
      <c r="AW5" s="18">
        <v>0</v>
      </c>
      <c r="AX5" s="18">
        <f>AW5/AV5*100</f>
        <v>0</v>
      </c>
      <c r="AY5" s="18">
        <v>1.53760139037239</v>
      </c>
      <c r="AZ5" s="18">
        <v>0</v>
      </c>
      <c r="BA5" s="18">
        <v>78.45</v>
      </c>
      <c r="BB5" s="32">
        <f>AY5+AV5</f>
        <v>17.996369437325789</v>
      </c>
      <c r="BC5" s="32">
        <f>AZ5+AW5</f>
        <v>0</v>
      </c>
      <c r="BD5" s="32">
        <f>BC5/BB5*100</f>
        <v>0</v>
      </c>
      <c r="BE5" s="32">
        <f>BB5+AS5+AG5</f>
        <v>401.95517933693327</v>
      </c>
      <c r="BF5" s="32">
        <f>BC5+AT5+AH5</f>
        <v>93.764399999999981</v>
      </c>
      <c r="BG5" s="32">
        <f>BF5/BE5*100</f>
        <v>23.327078445580444</v>
      </c>
      <c r="BH5" s="18">
        <v>51.245444022899797</v>
      </c>
      <c r="BI5" s="18">
        <v>124.75579999999999</v>
      </c>
      <c r="BJ5" s="18">
        <f>BI5/BH5*100</f>
        <v>243.44759300797745</v>
      </c>
      <c r="BK5" s="18">
        <v>43.154058124547198</v>
      </c>
      <c r="BL5" s="18">
        <v>376.34949999999998</v>
      </c>
      <c r="BM5" s="18">
        <f>BL5/BK5*100</f>
        <v>872.10685705111518</v>
      </c>
      <c r="BN5" s="18">
        <v>37.759800858978799</v>
      </c>
      <c r="BO5" s="18">
        <v>47.6584</v>
      </c>
      <c r="BP5" s="18">
        <f>BO5/BN5*100</f>
        <v>126.21464868946055</v>
      </c>
      <c r="BQ5" s="18">
        <v>45.851186757331398</v>
      </c>
      <c r="BR5" s="18">
        <v>184.17859999999999</v>
      </c>
      <c r="BS5" s="18">
        <f>BR5/BQ5*100</f>
        <v>401.68774905384686</v>
      </c>
      <c r="BT5" s="18">
        <v>19.4193261560462</v>
      </c>
      <c r="BU5" s="18">
        <v>4.5025000000000004</v>
      </c>
      <c r="BV5" s="18">
        <f>BU5/BT5*100</f>
        <v>23.185665474793772</v>
      </c>
      <c r="BW5" s="18">
        <v>29.128989234069302</v>
      </c>
      <c r="BX5" s="18">
        <v>8.0137999999999998</v>
      </c>
      <c r="BY5" s="18">
        <f>BX5/BW5*100</f>
        <v>27.51142490940623</v>
      </c>
      <c r="BZ5" s="18">
        <v>13.485643163921001</v>
      </c>
      <c r="CA5" s="18">
        <v>4.2976999999999999</v>
      </c>
      <c r="CB5" s="18">
        <f>CA5/BZ5*100</f>
        <v>31.868706206745184</v>
      </c>
      <c r="CC5" s="18">
        <v>29.668414960626201</v>
      </c>
      <c r="CD5" s="18">
        <v>0</v>
      </c>
      <c r="CE5" s="18">
        <f>CD5/CC5*100</f>
        <v>0</v>
      </c>
      <c r="CF5" s="32">
        <f>CC5+BZ5+BW5+BT5+BQ5+BN5+BK5+BH5</f>
        <v>269.71286327841989</v>
      </c>
      <c r="CG5" s="32">
        <f>CD5+CA5+BX5+BU5+BR5+BO5+BL5+BI5</f>
        <v>749.75630000000001</v>
      </c>
      <c r="CH5" s="32">
        <f>CG5/CF5*100</f>
        <v>277.98314507011094</v>
      </c>
      <c r="CI5" s="18">
        <v>5.1674874893707301</v>
      </c>
      <c r="CJ5" s="18">
        <v>0</v>
      </c>
      <c r="CK5" s="18">
        <f>CJ5/CI5*100</f>
        <v>0</v>
      </c>
      <c r="CL5" s="18">
        <v>26.668571746523099</v>
      </c>
      <c r="CM5" s="18">
        <v>3.2199</v>
      </c>
      <c r="CN5" s="18">
        <f>CM5/CL5*100</f>
        <v>12.07376244443909</v>
      </c>
      <c r="CO5" s="18">
        <v>103.098303713389</v>
      </c>
      <c r="CP5" s="18">
        <v>42.315550000000002</v>
      </c>
      <c r="CQ5" s="18">
        <f>CP5/CO5*100</f>
        <v>41.043885763277245</v>
      </c>
      <c r="CR5" s="18">
        <v>2.0854139315320501</v>
      </c>
      <c r="CS5" s="18">
        <v>0</v>
      </c>
      <c r="CT5" s="18">
        <f>CS5/CR5*100</f>
        <v>0</v>
      </c>
      <c r="CU5" s="18">
        <v>167.806356933335</v>
      </c>
      <c r="CV5" s="18">
        <v>0</v>
      </c>
      <c r="CW5" s="18">
        <f>CV5/CU5*100</f>
        <v>0</v>
      </c>
      <c r="CX5" s="18">
        <v>4.3683347000128796</v>
      </c>
      <c r="CY5" s="18">
        <v>0</v>
      </c>
      <c r="CZ5" s="18">
        <f>CY5/CX5*100</f>
        <v>0</v>
      </c>
      <c r="DA5" s="32">
        <f t="shared" ref="DA5:DA24" si="0">CX5+CU5+CR5+CO5+CL5+CI5+BE5+CF5</f>
        <v>980.86251112951595</v>
      </c>
      <c r="DB5" s="32">
        <f t="shared" ref="DB5:DB24" si="1">CY5+CV5+CS5+CP5+CM5+CJ5+BF5+CG5</f>
        <v>889.05615</v>
      </c>
      <c r="DC5" s="32">
        <f>DB5/DA5*100</f>
        <v>90.640241615127493</v>
      </c>
    </row>
    <row r="6" spans="1:107" s="33" customFormat="1" ht="17.45" customHeight="1">
      <c r="A6" s="30">
        <v>2</v>
      </c>
      <c r="B6" s="31" t="s">
        <v>75</v>
      </c>
      <c r="C6" s="18">
        <v>469.75620223494002</v>
      </c>
      <c r="D6" s="18">
        <v>255.5025</v>
      </c>
      <c r="E6" s="18">
        <f t="shared" ref="E6:E26" si="2">D6/C6*100</f>
        <v>54.390447381941129</v>
      </c>
      <c r="F6" s="18">
        <v>25.816773619881399</v>
      </c>
      <c r="G6" s="18">
        <v>2.06E-2</v>
      </c>
      <c r="H6" s="18">
        <f t="shared" ref="H6:H24" si="3">G6/F6*100</f>
        <v>7.9793084539952028E-2</v>
      </c>
      <c r="I6" s="18">
        <v>87.278063756491505</v>
      </c>
      <c r="J6" s="18">
        <v>6.1284999999999998</v>
      </c>
      <c r="K6" s="18">
        <f t="shared" ref="K6:K26" si="4">J6/I6*100</f>
        <v>7.0218102192306926</v>
      </c>
      <c r="L6" s="18">
        <v>36.657269677810199</v>
      </c>
      <c r="M6" s="18">
        <v>0.44409999999999999</v>
      </c>
      <c r="N6" s="18">
        <f t="shared" ref="N6:N26" si="5">M6/L6*100</f>
        <v>1.211492301263309</v>
      </c>
      <c r="O6" s="18">
        <v>7.00197196234598</v>
      </c>
      <c r="P6" s="18">
        <v>0</v>
      </c>
      <c r="Q6" s="18">
        <f t="shared" ref="Q6:Q26" si="6">P6/O6*100</f>
        <v>0</v>
      </c>
      <c r="R6" s="18">
        <v>50.684768576187501</v>
      </c>
      <c r="S6" s="18">
        <v>1.1656</v>
      </c>
      <c r="T6" s="18">
        <f t="shared" ref="T6:T26" si="7">S6/R6*100</f>
        <v>2.2997046898772209</v>
      </c>
      <c r="U6" s="18">
        <v>32.148553324374099</v>
      </c>
      <c r="V6" s="18">
        <v>2.6577000000000002</v>
      </c>
      <c r="W6" s="18">
        <f t="shared" ref="W6:W26" si="8">V6/U6*100</f>
        <v>8.266934978952877</v>
      </c>
      <c r="X6" s="18">
        <v>29.413524699287098</v>
      </c>
      <c r="Y6" s="18">
        <v>5.1799999999999999E-2</v>
      </c>
      <c r="Z6" s="18">
        <f t="shared" ref="Z6:Z26" si="9">Y6/X6*100</f>
        <v>0.17610946164930544</v>
      </c>
      <c r="AA6" s="18">
        <v>26.261544701767601</v>
      </c>
      <c r="AB6" s="18">
        <v>0.49730000000000002</v>
      </c>
      <c r="AC6" s="18">
        <f t="shared" ref="AC6:AC26" si="10">AB6/AA6*100</f>
        <v>1.893643369601667</v>
      </c>
      <c r="AD6" s="18">
        <v>3.8688092044975599</v>
      </c>
      <c r="AE6" s="18">
        <v>53.232500000000002</v>
      </c>
      <c r="AF6" s="18">
        <f t="shared" ref="AF6:AF26" si="11">AE6/AD6*100</f>
        <v>1375.9401714128539</v>
      </c>
      <c r="AG6" s="32">
        <f t="shared" ref="AG6:AG26" si="12">AD6+AA6+X6+U6+R6+O6+L6+I6+F6+C6</f>
        <v>768.88748175758292</v>
      </c>
      <c r="AH6" s="32">
        <f t="shared" ref="AH6:AH26" si="13">AE6+AB6+Y6+V6+S6+P6+M6+J6+G6+D6</f>
        <v>319.70060000000001</v>
      </c>
      <c r="AI6" s="32">
        <f t="shared" ref="AI6:AI26" si="14">AH6/AG6*100</f>
        <v>41.579633897693782</v>
      </c>
      <c r="AJ6" s="18">
        <v>46.383760688103401</v>
      </c>
      <c r="AK6" s="18">
        <v>0.02</v>
      </c>
      <c r="AL6" s="18">
        <f t="shared" ref="AL6:AL26" si="15">AK6/AJ6*100</f>
        <v>4.3118539125115915E-2</v>
      </c>
      <c r="AM6" s="18">
        <v>9.3533957281566096</v>
      </c>
      <c r="AN6" s="18">
        <v>0.21049999999999999</v>
      </c>
      <c r="AO6" s="18">
        <f t="shared" ref="AO6:AO26" si="16">AN6/AM6*100</f>
        <v>2.2505195558692122</v>
      </c>
      <c r="AP6" s="18">
        <v>4.1920732002057504</v>
      </c>
      <c r="AQ6" s="18">
        <v>1.0005999999999999</v>
      </c>
      <c r="AR6" s="18">
        <f t="shared" ref="AR6:AR26" si="17">AQ6/AP6*100</f>
        <v>23.868858013998651</v>
      </c>
      <c r="AS6" s="32">
        <f t="shared" ref="AS6:AS26" si="18">AP6+AM6+AJ6</f>
        <v>59.929229616465761</v>
      </c>
      <c r="AT6" s="32">
        <f t="shared" ref="AT6:AT26" si="19">AQ6+AN6+AK6</f>
        <v>1.2310999999999999</v>
      </c>
      <c r="AU6" s="32">
        <f t="shared" ref="AU6:AU26" si="20">AT6/AS6*100</f>
        <v>2.0542563418198037</v>
      </c>
      <c r="AV6" s="18">
        <v>40.216421626033899</v>
      </c>
      <c r="AW6" s="18">
        <v>3.6374</v>
      </c>
      <c r="AX6" s="18">
        <f t="shared" ref="AX6:AX26" si="21">AW6/AV6*100</f>
        <v>9.0445640187075895</v>
      </c>
      <c r="AY6" s="18">
        <v>3.0047134328789098</v>
      </c>
      <c r="AZ6" s="18">
        <v>3.8E-3</v>
      </c>
      <c r="BA6" s="18">
        <v>115.7</v>
      </c>
      <c r="BB6" s="32">
        <f t="shared" ref="BB6:BB43" si="22">AY6+AV6</f>
        <v>43.221135058912807</v>
      </c>
      <c r="BC6" s="32">
        <f t="shared" ref="BC6:BC26" si="23">AZ6+AW6</f>
        <v>3.6412</v>
      </c>
      <c r="BD6" s="32">
        <f t="shared" ref="BD6:BD26" si="24">BC6/BB6*100</f>
        <v>8.424582082439164</v>
      </c>
      <c r="BE6" s="32">
        <f t="shared" ref="BE6:BE26" si="25">BB6+AS6+AG6</f>
        <v>872.03784643296149</v>
      </c>
      <c r="BF6" s="32">
        <f t="shared" ref="BF6:BF26" si="26">BC6+AT6+AH6</f>
        <v>324.5729</v>
      </c>
      <c r="BG6" s="32">
        <f t="shared" ref="BG6:BG26" si="27">BF6/BE6*100</f>
        <v>37.220047424277908</v>
      </c>
      <c r="BH6" s="18">
        <v>128.15154117807501</v>
      </c>
      <c r="BI6" s="18">
        <v>127.11750000000001</v>
      </c>
      <c r="BJ6" s="18">
        <f t="shared" ref="BJ6:BJ26" si="28">BI6/BH6*100</f>
        <v>99.193110618437174</v>
      </c>
      <c r="BK6" s="18">
        <v>107.917087307853</v>
      </c>
      <c r="BL6" s="18">
        <v>380.3057</v>
      </c>
      <c r="BM6" s="18">
        <f t="shared" ref="BM6:BM24" si="29">BL6/BK6*100</f>
        <v>352.40545263708725</v>
      </c>
      <c r="BN6" s="18">
        <v>94.427451394370905</v>
      </c>
      <c r="BO6" s="18">
        <v>100.24809999999999</v>
      </c>
      <c r="BP6" s="18">
        <f t="shared" ref="BP6:BP24" si="30">BO6/BN6*100</f>
        <v>106.16414879325662</v>
      </c>
      <c r="BQ6" s="18">
        <v>114.661905264593</v>
      </c>
      <c r="BR6" s="18">
        <v>131.49529999999999</v>
      </c>
      <c r="BS6" s="18">
        <f t="shared" ref="BS6:BS24" si="31">BR6/BQ6*100</f>
        <v>114.68089571384878</v>
      </c>
      <c r="BT6" s="18">
        <v>48.562689288533598</v>
      </c>
      <c r="BU6" s="18">
        <v>55.997900000000001</v>
      </c>
      <c r="BV6" s="18">
        <f t="shared" ref="BV6:BV24" si="32">BU6/BT6*100</f>
        <v>115.31054152971296</v>
      </c>
      <c r="BW6" s="18">
        <v>72.8440339328004</v>
      </c>
      <c r="BX6" s="18">
        <v>52.640999999999998</v>
      </c>
      <c r="BY6" s="18">
        <f t="shared" ref="BY6:BY24" si="33">BX6/BW6*100</f>
        <v>72.265355387322501</v>
      </c>
      <c r="BZ6" s="18">
        <v>33.724089783703903</v>
      </c>
      <c r="CA6" s="18">
        <v>0</v>
      </c>
      <c r="CB6" s="18">
        <f t="shared" ref="CB6:CB26" si="34">CA6/BZ6*100</f>
        <v>0</v>
      </c>
      <c r="CC6" s="18">
        <v>74.192997524148595</v>
      </c>
      <c r="CD6" s="18">
        <v>0</v>
      </c>
      <c r="CE6" s="18">
        <f t="shared" ref="CE6:CE26" si="35">CD6/CC6*100</f>
        <v>0</v>
      </c>
      <c r="CF6" s="32">
        <f t="shared" ref="CF6:CF51" si="36">CC6+BZ6+BW6+BT6+BQ6+BN6+BK6+BH6</f>
        <v>674.4817956740784</v>
      </c>
      <c r="CG6" s="32">
        <f t="shared" ref="CG6:CG26" si="37">CD6+CA6+BX6+BU6+BR6+BO6+BL6+BI6</f>
        <v>847.80549999999994</v>
      </c>
      <c r="CH6" s="32">
        <f t="shared" ref="CH6:CH26" si="38">CG6/CF6*100</f>
        <v>125.69731391381758</v>
      </c>
      <c r="CI6" s="18">
        <v>7.4973683351294502</v>
      </c>
      <c r="CJ6" s="18">
        <v>0</v>
      </c>
      <c r="CK6" s="18">
        <f t="shared" ref="CK6:CK51" si="39">CJ6/CI6*100</f>
        <v>0</v>
      </c>
      <c r="CL6" s="18">
        <v>38.663627844713702</v>
      </c>
      <c r="CM6" s="18">
        <v>5.0102000000000002</v>
      </c>
      <c r="CN6" s="18">
        <f t="shared" ref="CN6:CN26" si="40">CM6/CL6*100</f>
        <v>12.958432199178697</v>
      </c>
      <c r="CO6" s="18">
        <v>175.152409309381</v>
      </c>
      <c r="CP6" s="18">
        <v>59.153199999999998</v>
      </c>
      <c r="CQ6" s="18">
        <f t="shared" ref="CQ6:CQ26" si="41">CP6/CO6*100</f>
        <v>33.772415825302495</v>
      </c>
      <c r="CR6" s="18">
        <v>3.0414272365204198</v>
      </c>
      <c r="CS6" s="18">
        <v>0</v>
      </c>
      <c r="CT6" s="18">
        <f t="shared" ref="CT6:CT26" si="42">CS6/CR6*100</f>
        <v>0</v>
      </c>
      <c r="CU6" s="18">
        <v>327.36668832501698</v>
      </c>
      <c r="CV6" s="18">
        <v>3.0099</v>
      </c>
      <c r="CW6" s="18">
        <f t="shared" ref="CW6:CW26" si="43">CV6/CU6*100</f>
        <v>0.91942769601887653</v>
      </c>
      <c r="CX6" s="18">
        <v>8.5068634580234708</v>
      </c>
      <c r="CY6" s="18">
        <v>1</v>
      </c>
      <c r="CZ6" s="18">
        <f t="shared" ref="CZ6:CZ45" si="44">CY6/CX6*100</f>
        <v>11.755213950881318</v>
      </c>
      <c r="DA6" s="32">
        <f t="shared" si="0"/>
        <v>2106.748026615825</v>
      </c>
      <c r="DB6" s="32">
        <f t="shared" si="1"/>
        <v>1240.5517</v>
      </c>
      <c r="DC6" s="32">
        <f t="shared" ref="DC6:DC24" si="45">DB6/DA6*100</f>
        <v>58.884673645227537</v>
      </c>
    </row>
    <row r="7" spans="1:107" s="33" customFormat="1" ht="17.45" customHeight="1">
      <c r="A7" s="30">
        <v>3</v>
      </c>
      <c r="B7" s="31" t="s">
        <v>76</v>
      </c>
      <c r="C7" s="18">
        <v>300.382599104782</v>
      </c>
      <c r="D7" s="18">
        <v>209.82310000000001</v>
      </c>
      <c r="E7" s="18">
        <f t="shared" si="2"/>
        <v>69.851949022788688</v>
      </c>
      <c r="F7" s="18">
        <v>20.356571395795701</v>
      </c>
      <c r="G7" s="18">
        <v>2.9359000000000002</v>
      </c>
      <c r="H7" s="18">
        <f t="shared" si="3"/>
        <v>14.422369773951029</v>
      </c>
      <c r="I7" s="18">
        <v>58.314279558279701</v>
      </c>
      <c r="J7" s="18">
        <v>8.4133999999999993</v>
      </c>
      <c r="K7" s="18">
        <f t="shared" si="4"/>
        <v>14.42768403164715</v>
      </c>
      <c r="L7" s="18">
        <v>28.395591001687201</v>
      </c>
      <c r="M7" s="18">
        <v>3.0455000000000001</v>
      </c>
      <c r="N7" s="18">
        <f t="shared" si="5"/>
        <v>10.72525660698185</v>
      </c>
      <c r="O7" s="18">
        <v>3.1294157907507301</v>
      </c>
      <c r="P7" s="18">
        <v>0.73839999999999995</v>
      </c>
      <c r="Q7" s="18">
        <f t="shared" si="6"/>
        <v>23.59545836582047</v>
      </c>
      <c r="R7" s="18">
        <v>31.341587803671501</v>
      </c>
      <c r="S7" s="18">
        <v>8.5488999999999997</v>
      </c>
      <c r="T7" s="18">
        <f t="shared" si="7"/>
        <v>27.276537658371414</v>
      </c>
      <c r="U7" s="18">
        <v>16.022071746984999</v>
      </c>
      <c r="V7" s="18">
        <v>7.2686999999999999</v>
      </c>
      <c r="W7" s="18">
        <f t="shared" si="8"/>
        <v>45.366792227527064</v>
      </c>
      <c r="X7" s="18">
        <v>13.9935528150758</v>
      </c>
      <c r="Y7" s="18">
        <v>0.29699999999999999</v>
      </c>
      <c r="Z7" s="18">
        <f t="shared" si="9"/>
        <v>2.1224059674111517</v>
      </c>
      <c r="AA7" s="18">
        <v>18.109664076071201</v>
      </c>
      <c r="AB7" s="18">
        <v>1.9112</v>
      </c>
      <c r="AC7" s="18">
        <f t="shared" si="10"/>
        <v>10.55348123505682</v>
      </c>
      <c r="AD7" s="18">
        <v>3.3228357022545398</v>
      </c>
      <c r="AE7" s="18">
        <v>23.4879</v>
      </c>
      <c r="AF7" s="18">
        <f t="shared" si="11"/>
        <v>706.86311646595982</v>
      </c>
      <c r="AG7" s="32">
        <f t="shared" si="12"/>
        <v>493.36816899535336</v>
      </c>
      <c r="AH7" s="32">
        <f t="shared" si="13"/>
        <v>266.47000000000003</v>
      </c>
      <c r="AI7" s="32">
        <f t="shared" si="14"/>
        <v>54.010375363820785</v>
      </c>
      <c r="AJ7" s="18">
        <v>24.046703167130001</v>
      </c>
      <c r="AK7" s="18">
        <v>0.5958</v>
      </c>
      <c r="AL7" s="18">
        <f t="shared" si="15"/>
        <v>2.4776785235757925</v>
      </c>
      <c r="AM7" s="18">
        <v>6.7739498642692704</v>
      </c>
      <c r="AN7" s="18">
        <v>0</v>
      </c>
      <c r="AO7" s="18">
        <f t="shared" si="16"/>
        <v>0</v>
      </c>
      <c r="AP7" s="18">
        <v>2.2400093184686098</v>
      </c>
      <c r="AQ7" s="18">
        <v>0</v>
      </c>
      <c r="AR7" s="18">
        <f t="shared" si="17"/>
        <v>0</v>
      </c>
      <c r="AS7" s="32">
        <f t="shared" si="18"/>
        <v>33.060662349867883</v>
      </c>
      <c r="AT7" s="32">
        <f t="shared" si="19"/>
        <v>0.5958</v>
      </c>
      <c r="AU7" s="32">
        <f t="shared" si="20"/>
        <v>1.8021417529234134</v>
      </c>
      <c r="AV7" s="18">
        <v>21.218258397283499</v>
      </c>
      <c r="AW7" s="18">
        <v>63.440899999999999</v>
      </c>
      <c r="AX7" s="18">
        <f t="shared" si="21"/>
        <v>298.99202287084086</v>
      </c>
      <c r="AY7" s="18">
        <v>2.2127179816505902</v>
      </c>
      <c r="AZ7" s="18">
        <v>0</v>
      </c>
      <c r="BA7" s="18">
        <v>58.66</v>
      </c>
      <c r="BB7" s="32">
        <f t="shared" si="22"/>
        <v>23.430976378934091</v>
      </c>
      <c r="BC7" s="32">
        <f t="shared" si="23"/>
        <v>63.440899999999999</v>
      </c>
      <c r="BD7" s="32">
        <f t="shared" si="24"/>
        <v>270.75653602313099</v>
      </c>
      <c r="BE7" s="32">
        <f t="shared" si="25"/>
        <v>549.8598077241553</v>
      </c>
      <c r="BF7" s="32">
        <f t="shared" si="26"/>
        <v>330.50670000000002</v>
      </c>
      <c r="BG7" s="32">
        <f t="shared" si="27"/>
        <v>60.107448363602387</v>
      </c>
      <c r="BH7" s="18">
        <v>76.1905140556253</v>
      </c>
      <c r="BI7" s="18">
        <v>84.064999999999998</v>
      </c>
      <c r="BJ7" s="18">
        <f t="shared" si="28"/>
        <v>110.33525766557459</v>
      </c>
      <c r="BK7" s="18">
        <v>64.160432888947597</v>
      </c>
      <c r="BL7" s="18">
        <v>70.860200000000006</v>
      </c>
      <c r="BM7" s="18">
        <f t="shared" si="29"/>
        <v>110.4422099561715</v>
      </c>
      <c r="BN7" s="18">
        <v>56.140378777829198</v>
      </c>
      <c r="BO7" s="18">
        <v>94.703299999999999</v>
      </c>
      <c r="BP7" s="18">
        <f t="shared" si="30"/>
        <v>168.69016928934573</v>
      </c>
      <c r="BQ7" s="18">
        <v>68.170459944506902</v>
      </c>
      <c r="BR7" s="18">
        <v>55.855200000000004</v>
      </c>
      <c r="BS7" s="18">
        <f t="shared" si="31"/>
        <v>81.934609280131099</v>
      </c>
      <c r="BT7" s="18">
        <v>28.872194800026399</v>
      </c>
      <c r="BU7" s="18">
        <v>52.264099999999999</v>
      </c>
      <c r="BV7" s="18">
        <f t="shared" si="32"/>
        <v>181.01879805809639</v>
      </c>
      <c r="BW7" s="18">
        <v>43.308292200039602</v>
      </c>
      <c r="BX7" s="18">
        <v>50.264200000000002</v>
      </c>
      <c r="BY7" s="18">
        <f t="shared" si="33"/>
        <v>116.06137634758555</v>
      </c>
      <c r="BZ7" s="18">
        <v>20.050135277796102</v>
      </c>
      <c r="CA7" s="18">
        <v>9.42</v>
      </c>
      <c r="CB7" s="18">
        <f t="shared" si="34"/>
        <v>46.982226650769213</v>
      </c>
      <c r="CC7" s="18">
        <v>44.110297611151502</v>
      </c>
      <c r="CD7" s="18">
        <v>0</v>
      </c>
      <c r="CE7" s="18">
        <f t="shared" si="35"/>
        <v>0</v>
      </c>
      <c r="CF7" s="32">
        <f t="shared" si="36"/>
        <v>401.0027055559226</v>
      </c>
      <c r="CG7" s="32">
        <f t="shared" si="37"/>
        <v>417.43200000000002</v>
      </c>
      <c r="CH7" s="32">
        <f t="shared" si="38"/>
        <v>104.09705326583793</v>
      </c>
      <c r="CI7" s="18">
        <v>12.6532951677295</v>
      </c>
      <c r="CJ7" s="18">
        <v>7.5549999999999997</v>
      </c>
      <c r="CK7" s="18">
        <f t="shared" si="39"/>
        <v>59.707767027106073</v>
      </c>
      <c r="CL7" s="18">
        <v>30.232547793449399</v>
      </c>
      <c r="CM7" s="18">
        <v>15.926399999999999</v>
      </c>
      <c r="CN7" s="18">
        <f t="shared" si="40"/>
        <v>52.679648797084951</v>
      </c>
      <c r="CO7" s="18">
        <v>101.32655900054</v>
      </c>
      <c r="CP7" s="18">
        <v>160.23939999999999</v>
      </c>
      <c r="CQ7" s="18">
        <f t="shared" si="41"/>
        <v>158.1415589165976</v>
      </c>
      <c r="CR7" s="18">
        <v>2.6622154055999498</v>
      </c>
      <c r="CS7" s="18">
        <v>0</v>
      </c>
      <c r="CT7" s="18">
        <f t="shared" si="42"/>
        <v>0</v>
      </c>
      <c r="CU7" s="18">
        <v>146.938287428038</v>
      </c>
      <c r="CV7" s="18">
        <v>10.178699999999999</v>
      </c>
      <c r="CW7" s="18">
        <f t="shared" si="43"/>
        <v>6.9271938431873625</v>
      </c>
      <c r="CX7" s="18">
        <v>9.8154325006137508</v>
      </c>
      <c r="CY7" s="18">
        <v>0</v>
      </c>
      <c r="CZ7" s="18">
        <f t="shared" si="44"/>
        <v>0</v>
      </c>
      <c r="DA7" s="32">
        <f t="shared" si="0"/>
        <v>1254.4908505760484</v>
      </c>
      <c r="DB7" s="32">
        <f t="shared" si="1"/>
        <v>941.83820000000003</v>
      </c>
      <c r="DC7" s="32">
        <f t="shared" si="45"/>
        <v>75.077327153682972</v>
      </c>
    </row>
    <row r="8" spans="1:107" s="33" customFormat="1" ht="17.45" customHeight="1">
      <c r="A8" s="30">
        <v>4</v>
      </c>
      <c r="B8" s="31" t="s">
        <v>77</v>
      </c>
      <c r="C8" s="18">
        <v>849.58214117071395</v>
      </c>
      <c r="D8" s="18">
        <v>100.8108</v>
      </c>
      <c r="E8" s="18">
        <f t="shared" si="2"/>
        <v>11.86592739120951</v>
      </c>
      <c r="F8" s="18">
        <v>54.305454748777898</v>
      </c>
      <c r="G8" s="18">
        <v>0.95199999999999996</v>
      </c>
      <c r="H8" s="18">
        <f t="shared" si="3"/>
        <v>1.7530467324213392</v>
      </c>
      <c r="I8" s="18">
        <v>140.14445743025101</v>
      </c>
      <c r="J8" s="18">
        <v>6.8827999999999996</v>
      </c>
      <c r="K8" s="18">
        <f t="shared" si="4"/>
        <v>4.9112181289263788</v>
      </c>
      <c r="L8" s="18">
        <v>71.466417241234296</v>
      </c>
      <c r="M8" s="18">
        <v>0.43930000000000002</v>
      </c>
      <c r="N8" s="18">
        <f t="shared" si="5"/>
        <v>0.61469430952043747</v>
      </c>
      <c r="O8" s="18">
        <v>12.9161190789328</v>
      </c>
      <c r="P8" s="18">
        <v>0.13850000000000001</v>
      </c>
      <c r="Q8" s="18">
        <f t="shared" si="6"/>
        <v>1.0723035236327632</v>
      </c>
      <c r="R8" s="18">
        <v>74.714345642310306</v>
      </c>
      <c r="S8" s="18">
        <v>4.9602000000000004</v>
      </c>
      <c r="T8" s="18">
        <f t="shared" si="7"/>
        <v>6.638885688361122</v>
      </c>
      <c r="U8" s="18">
        <v>38.965034821291198</v>
      </c>
      <c r="V8" s="18">
        <v>1.9012</v>
      </c>
      <c r="W8" s="18">
        <f t="shared" si="8"/>
        <v>4.8792462491555382</v>
      </c>
      <c r="X8" s="18">
        <v>39.592300924239503</v>
      </c>
      <c r="Y8" s="18">
        <v>0.1</v>
      </c>
      <c r="Z8" s="18">
        <f t="shared" si="9"/>
        <v>0.25257435831110597</v>
      </c>
      <c r="AA8" s="18">
        <v>49.823294774927497</v>
      </c>
      <c r="AB8" s="18">
        <v>2.7987000000000002</v>
      </c>
      <c r="AC8" s="18">
        <f t="shared" si="10"/>
        <v>5.6172519554214349</v>
      </c>
      <c r="AD8" s="18">
        <v>10.1639011620079</v>
      </c>
      <c r="AE8" s="18">
        <v>0</v>
      </c>
      <c r="AF8" s="18">
        <f t="shared" si="11"/>
        <v>0</v>
      </c>
      <c r="AG8" s="32">
        <f t="shared" si="12"/>
        <v>1341.6734669946864</v>
      </c>
      <c r="AH8" s="32">
        <f t="shared" si="13"/>
        <v>118.98349999999999</v>
      </c>
      <c r="AI8" s="32">
        <f t="shared" si="14"/>
        <v>8.8682904541982133</v>
      </c>
      <c r="AJ8" s="18">
        <v>56.001586385671303</v>
      </c>
      <c r="AK8" s="18">
        <v>8.2100000000000006E-2</v>
      </c>
      <c r="AL8" s="18">
        <f t="shared" si="15"/>
        <v>0.14660298984138476</v>
      </c>
      <c r="AM8" s="18">
        <v>19.3806452531961</v>
      </c>
      <c r="AN8" s="18">
        <v>7.7698</v>
      </c>
      <c r="AO8" s="18">
        <f t="shared" si="16"/>
        <v>40.09051245968535</v>
      </c>
      <c r="AP8" s="18">
        <v>8.1637916299446207</v>
      </c>
      <c r="AQ8" s="18">
        <v>0</v>
      </c>
      <c r="AR8" s="18">
        <f t="shared" si="17"/>
        <v>0</v>
      </c>
      <c r="AS8" s="32">
        <f t="shared" si="18"/>
        <v>83.546023268812021</v>
      </c>
      <c r="AT8" s="32">
        <f t="shared" si="19"/>
        <v>7.8518999999999997</v>
      </c>
      <c r="AU8" s="32">
        <f t="shared" si="20"/>
        <v>9.3982929321917066</v>
      </c>
      <c r="AV8" s="18">
        <v>60.654264784962102</v>
      </c>
      <c r="AW8" s="18">
        <v>0.46960000000000002</v>
      </c>
      <c r="AX8" s="18">
        <f t="shared" si="21"/>
        <v>0.77422420610467457</v>
      </c>
      <c r="AY8" s="18">
        <v>4.7176118397898099</v>
      </c>
      <c r="AZ8" s="18">
        <v>529.33500000000004</v>
      </c>
      <c r="BA8" s="18">
        <v>248.78</v>
      </c>
      <c r="BB8" s="32">
        <f t="shared" si="22"/>
        <v>65.371876624751906</v>
      </c>
      <c r="BC8" s="32">
        <f t="shared" si="23"/>
        <v>529.80460000000005</v>
      </c>
      <c r="BD8" s="32">
        <f t="shared" si="24"/>
        <v>810.44728613374218</v>
      </c>
      <c r="BE8" s="32">
        <f t="shared" si="25"/>
        <v>1490.5913668882504</v>
      </c>
      <c r="BF8" s="32">
        <f t="shared" si="26"/>
        <v>656.6400000000001</v>
      </c>
      <c r="BG8" s="32">
        <f t="shared" si="27"/>
        <v>44.052314711227517</v>
      </c>
      <c r="BH8" s="18">
        <v>194.67199552332701</v>
      </c>
      <c r="BI8" s="18">
        <v>268.71390000000002</v>
      </c>
      <c r="BJ8" s="18">
        <f t="shared" si="28"/>
        <v>138.03418374462638</v>
      </c>
      <c r="BK8" s="18">
        <v>163.93431201964401</v>
      </c>
      <c r="BL8" s="18">
        <v>291.4588</v>
      </c>
      <c r="BM8" s="18">
        <f t="shared" si="29"/>
        <v>177.78999186276204</v>
      </c>
      <c r="BN8" s="18">
        <v>143.44252301718799</v>
      </c>
      <c r="BO8" s="18">
        <v>49.778399999999998</v>
      </c>
      <c r="BP8" s="18">
        <f t="shared" si="30"/>
        <v>34.702680176669304</v>
      </c>
      <c r="BQ8" s="18">
        <v>174.18020652087199</v>
      </c>
      <c r="BR8" s="18">
        <v>135.06630000000001</v>
      </c>
      <c r="BS8" s="18">
        <f t="shared" si="31"/>
        <v>77.54400037630856</v>
      </c>
      <c r="BT8" s="18">
        <v>73.770440408839704</v>
      </c>
      <c r="BU8" s="18">
        <v>1.8071999999999999</v>
      </c>
      <c r="BV8" s="18">
        <f t="shared" si="32"/>
        <v>2.4497617067004094</v>
      </c>
      <c r="BW8" s="18">
        <v>110.65566061326</v>
      </c>
      <c r="BX8" s="18">
        <v>4.4233000000000002</v>
      </c>
      <c r="BY8" s="18">
        <f t="shared" si="33"/>
        <v>3.9973553774708126</v>
      </c>
      <c r="BZ8" s="18">
        <v>51.229472506138698</v>
      </c>
      <c r="CA8" s="18">
        <v>18.839700000000001</v>
      </c>
      <c r="CB8" s="18">
        <f t="shared" si="34"/>
        <v>36.775120020496963</v>
      </c>
      <c r="CC8" s="18">
        <v>112.70483951350499</v>
      </c>
      <c r="CD8" s="18">
        <v>137.7647</v>
      </c>
      <c r="CE8" s="18">
        <f t="shared" si="35"/>
        <v>122.2349462495727</v>
      </c>
      <c r="CF8" s="32">
        <f t="shared" si="36"/>
        <v>1024.5894501227745</v>
      </c>
      <c r="CG8" s="32">
        <f t="shared" si="37"/>
        <v>907.85230000000001</v>
      </c>
      <c r="CH8" s="32">
        <f t="shared" si="38"/>
        <v>88.606446210354193</v>
      </c>
      <c r="CI8" s="18">
        <v>53.615202188664902</v>
      </c>
      <c r="CJ8" s="18">
        <v>4.38</v>
      </c>
      <c r="CK8" s="18">
        <f t="shared" si="39"/>
        <v>8.1693247832720104</v>
      </c>
      <c r="CL8" s="18">
        <v>81.841479950181096</v>
      </c>
      <c r="CM8" s="18">
        <v>11.886799999999999</v>
      </c>
      <c r="CN8" s="18">
        <f t="shared" si="40"/>
        <v>14.524175280353905</v>
      </c>
      <c r="CO8" s="18">
        <v>241.74673697064301</v>
      </c>
      <c r="CP8" s="18">
        <v>192.72489999999999</v>
      </c>
      <c r="CQ8" s="18">
        <f t="shared" si="41"/>
        <v>79.721820618990989</v>
      </c>
      <c r="CR8" s="18">
        <v>10.1962606977135</v>
      </c>
      <c r="CS8" s="18">
        <v>1.5100000000000001E-2</v>
      </c>
      <c r="CT8" s="18">
        <f t="shared" si="42"/>
        <v>0.14809350650857878</v>
      </c>
      <c r="CU8" s="18">
        <v>388.02649006443897</v>
      </c>
      <c r="CV8" s="18">
        <v>17.315200000000001</v>
      </c>
      <c r="CW8" s="18">
        <f t="shared" si="43"/>
        <v>4.462375750976304</v>
      </c>
      <c r="CX8" s="18">
        <v>14.5375450096629</v>
      </c>
      <c r="CY8" s="18">
        <v>0</v>
      </c>
      <c r="CZ8" s="18">
        <f t="shared" si="44"/>
        <v>0</v>
      </c>
      <c r="DA8" s="32">
        <f t="shared" si="0"/>
        <v>3305.1445318923293</v>
      </c>
      <c r="DB8" s="32">
        <f t="shared" si="1"/>
        <v>1790.8143</v>
      </c>
      <c r="DC8" s="32">
        <f t="shared" si="45"/>
        <v>54.182632036810993</v>
      </c>
    </row>
    <row r="9" spans="1:107" s="33" customFormat="1" ht="17.45" customHeight="1">
      <c r="A9" s="30">
        <v>5</v>
      </c>
      <c r="B9" s="31" t="s">
        <v>78</v>
      </c>
      <c r="C9" s="18">
        <v>6.4313533690198499</v>
      </c>
      <c r="D9" s="18">
        <v>0</v>
      </c>
      <c r="E9" s="18">
        <f t="shared" si="2"/>
        <v>0</v>
      </c>
      <c r="F9" s="18">
        <v>0.32267214220712498</v>
      </c>
      <c r="G9" s="18">
        <v>0.81</v>
      </c>
      <c r="H9" s="18">
        <f t="shared" si="3"/>
        <v>251.02879798035266</v>
      </c>
      <c r="I9" s="18">
        <v>1.08637277099046</v>
      </c>
      <c r="J9" s="18">
        <v>0</v>
      </c>
      <c r="K9" s="18">
        <f t="shared" si="4"/>
        <v>0</v>
      </c>
      <c r="L9" s="18">
        <v>0.43005731984071199</v>
      </c>
      <c r="M9" s="18">
        <v>0</v>
      </c>
      <c r="N9" s="18">
        <f t="shared" si="5"/>
        <v>0</v>
      </c>
      <c r="O9" s="18">
        <v>3.3038241806350697E-2</v>
      </c>
      <c r="P9" s="18">
        <v>0</v>
      </c>
      <c r="Q9" s="18">
        <f t="shared" si="6"/>
        <v>0</v>
      </c>
      <c r="R9" s="18">
        <v>0.73178909580738705</v>
      </c>
      <c r="S9" s="18">
        <v>0</v>
      </c>
      <c r="T9" s="18">
        <f t="shared" si="7"/>
        <v>0</v>
      </c>
      <c r="U9" s="18">
        <v>0.41702719820047102</v>
      </c>
      <c r="V9" s="18">
        <v>0</v>
      </c>
      <c r="W9" s="18">
        <f t="shared" si="8"/>
        <v>0</v>
      </c>
      <c r="X9" s="18">
        <v>0.24716770101545599</v>
      </c>
      <c r="Y9" s="18">
        <v>0</v>
      </c>
      <c r="Z9" s="18">
        <f t="shared" si="9"/>
        <v>0</v>
      </c>
      <c r="AA9" s="18">
        <v>0.37997940198422703</v>
      </c>
      <c r="AB9" s="18">
        <v>0</v>
      </c>
      <c r="AC9" s="18">
        <f t="shared" si="10"/>
        <v>0</v>
      </c>
      <c r="AD9" s="18">
        <v>0.15829926782047901</v>
      </c>
      <c r="AE9" s="18">
        <v>0</v>
      </c>
      <c r="AF9" s="18">
        <f t="shared" si="11"/>
        <v>0</v>
      </c>
      <c r="AG9" s="32">
        <f t="shared" si="12"/>
        <v>10.237756508692517</v>
      </c>
      <c r="AH9" s="32">
        <f t="shared" si="13"/>
        <v>0.81</v>
      </c>
      <c r="AI9" s="32">
        <f t="shared" si="14"/>
        <v>7.9118896734089912</v>
      </c>
      <c r="AJ9" s="18">
        <v>0.65476299091258605</v>
      </c>
      <c r="AK9" s="18">
        <v>0</v>
      </c>
      <c r="AL9" s="18">
        <f t="shared" si="15"/>
        <v>0</v>
      </c>
      <c r="AM9" s="18">
        <v>7.7663880737544599E-2</v>
      </c>
      <c r="AN9" s="18">
        <v>0</v>
      </c>
      <c r="AO9" s="18">
        <f t="shared" si="16"/>
        <v>0</v>
      </c>
      <c r="AP9" s="18">
        <v>5.62875590272051E-2</v>
      </c>
      <c r="AQ9" s="18">
        <v>0</v>
      </c>
      <c r="AR9" s="18">
        <f t="shared" si="17"/>
        <v>0</v>
      </c>
      <c r="AS9" s="32">
        <f t="shared" si="18"/>
        <v>0.78871443067733571</v>
      </c>
      <c r="AT9" s="32">
        <f t="shared" si="19"/>
        <v>0</v>
      </c>
      <c r="AU9" s="32">
        <f t="shared" si="20"/>
        <v>0</v>
      </c>
      <c r="AV9" s="18">
        <v>0.75155905031801196</v>
      </c>
      <c r="AW9" s="18">
        <v>0</v>
      </c>
      <c r="AX9" s="18">
        <f t="shared" si="21"/>
        <v>0</v>
      </c>
      <c r="AY9" s="18">
        <v>2.2970713491913399E-2</v>
      </c>
      <c r="AZ9" s="18">
        <v>0</v>
      </c>
      <c r="BA9" s="18">
        <v>0</v>
      </c>
      <c r="BB9" s="32">
        <f t="shared" si="22"/>
        <v>0.77452976380992533</v>
      </c>
      <c r="BC9" s="32">
        <f t="shared" si="23"/>
        <v>0</v>
      </c>
      <c r="BD9" s="32">
        <f t="shared" si="24"/>
        <v>0</v>
      </c>
      <c r="BE9" s="32">
        <f t="shared" si="25"/>
        <v>11.801000703179778</v>
      </c>
      <c r="BF9" s="32">
        <f t="shared" si="26"/>
        <v>0.81</v>
      </c>
      <c r="BG9" s="32">
        <f t="shared" si="27"/>
        <v>6.8638246905768394</v>
      </c>
      <c r="BH9" s="18">
        <v>2.5613583614132098</v>
      </c>
      <c r="BI9" s="18">
        <v>0</v>
      </c>
      <c r="BJ9" s="18">
        <f t="shared" si="28"/>
        <v>0</v>
      </c>
      <c r="BK9" s="18">
        <v>2.1569333569795499</v>
      </c>
      <c r="BL9" s="18">
        <v>0</v>
      </c>
      <c r="BM9" s="18">
        <f t="shared" si="29"/>
        <v>0</v>
      </c>
      <c r="BN9" s="18">
        <v>1.8873166873571099</v>
      </c>
      <c r="BO9" s="18">
        <v>0</v>
      </c>
      <c r="BP9" s="18">
        <f t="shared" si="30"/>
        <v>0</v>
      </c>
      <c r="BQ9" s="18">
        <v>2.29174169179077</v>
      </c>
      <c r="BR9" s="18">
        <v>0</v>
      </c>
      <c r="BS9" s="18">
        <f t="shared" si="31"/>
        <v>0</v>
      </c>
      <c r="BT9" s="18">
        <v>0.97062001064079695</v>
      </c>
      <c r="BU9" s="18">
        <v>0</v>
      </c>
      <c r="BV9" s="18">
        <f t="shared" si="32"/>
        <v>0</v>
      </c>
      <c r="BW9" s="18">
        <v>1.4559300159611901</v>
      </c>
      <c r="BX9" s="18">
        <v>0</v>
      </c>
      <c r="BY9" s="18">
        <f t="shared" si="33"/>
        <v>0</v>
      </c>
      <c r="BZ9" s="18">
        <v>0.67404167405610904</v>
      </c>
      <c r="CA9" s="18">
        <v>0</v>
      </c>
      <c r="CB9" s="18">
        <f t="shared" si="34"/>
        <v>0</v>
      </c>
      <c r="CC9" s="18">
        <v>1.48289168292344</v>
      </c>
      <c r="CD9" s="18">
        <v>11.47</v>
      </c>
      <c r="CE9" s="18">
        <f t="shared" si="35"/>
        <v>773.4887269303124</v>
      </c>
      <c r="CF9" s="32">
        <f t="shared" si="36"/>
        <v>13.480833481122175</v>
      </c>
      <c r="CG9" s="32">
        <f t="shared" si="37"/>
        <v>11.47</v>
      </c>
      <c r="CH9" s="32">
        <f t="shared" si="38"/>
        <v>85.083759962334398</v>
      </c>
      <c r="CI9" s="18">
        <v>0.17045211176450001</v>
      </c>
      <c r="CJ9" s="18">
        <v>0</v>
      </c>
      <c r="CK9" s="18">
        <f t="shared" si="39"/>
        <v>0</v>
      </c>
      <c r="CL9" s="18">
        <v>0.84362653622819395</v>
      </c>
      <c r="CM9" s="18">
        <v>0.04</v>
      </c>
      <c r="CN9" s="18">
        <f t="shared" si="40"/>
        <v>4.741434542687303</v>
      </c>
      <c r="CO9" s="18">
        <v>4.5838724144970202</v>
      </c>
      <c r="CP9" s="18">
        <v>3.19</v>
      </c>
      <c r="CQ9" s="18">
        <f t="shared" si="41"/>
        <v>69.591814770220495</v>
      </c>
      <c r="CR9" s="18">
        <v>1.6250667693488E-2</v>
      </c>
      <c r="CS9" s="18">
        <v>0</v>
      </c>
      <c r="CT9" s="18">
        <f t="shared" si="42"/>
        <v>0</v>
      </c>
      <c r="CU9" s="18">
        <v>6.8484432550450203</v>
      </c>
      <c r="CV9" s="18">
        <v>0.41</v>
      </c>
      <c r="CW9" s="18">
        <f t="shared" si="43"/>
        <v>5.9867620235878665</v>
      </c>
      <c r="CX9" s="18">
        <v>5.6158372853919898E-2</v>
      </c>
      <c r="CY9" s="18">
        <v>0</v>
      </c>
      <c r="CZ9" s="18">
        <f t="shared" si="44"/>
        <v>0</v>
      </c>
      <c r="DA9" s="32">
        <f t="shared" si="0"/>
        <v>37.800637542384095</v>
      </c>
      <c r="DB9" s="32">
        <f t="shared" si="1"/>
        <v>15.920000000000002</v>
      </c>
      <c r="DC9" s="32">
        <f t="shared" si="45"/>
        <v>42.115691784694498</v>
      </c>
    </row>
    <row r="10" spans="1:107" s="33" customFormat="1" ht="17.45" customHeight="1">
      <c r="A10" s="30">
        <v>6</v>
      </c>
      <c r="B10" s="31" t="s">
        <v>79</v>
      </c>
      <c r="C10" s="18">
        <v>297.74088475782901</v>
      </c>
      <c r="D10" s="18">
        <v>169.2148</v>
      </c>
      <c r="E10" s="18">
        <f t="shared" si="2"/>
        <v>56.832906954526187</v>
      </c>
      <c r="F10" s="18">
        <v>18.897812796527301</v>
      </c>
      <c r="G10" s="18">
        <v>1.9599999999999999E-2</v>
      </c>
      <c r="H10" s="18">
        <f t="shared" si="3"/>
        <v>0.10371570620914254</v>
      </c>
      <c r="I10" s="18">
        <v>59.9411346098642</v>
      </c>
      <c r="J10" s="18">
        <v>0.7944</v>
      </c>
      <c r="K10" s="18">
        <f t="shared" si="4"/>
        <v>1.3253002385931976</v>
      </c>
      <c r="L10" s="18">
        <v>24.005096416676398</v>
      </c>
      <c r="M10" s="18">
        <v>0.18870000000000001</v>
      </c>
      <c r="N10" s="18">
        <f t="shared" si="5"/>
        <v>0.78608307471287509</v>
      </c>
      <c r="O10" s="18">
        <v>3.6919241280011001</v>
      </c>
      <c r="P10" s="18">
        <v>0</v>
      </c>
      <c r="Q10" s="18">
        <f t="shared" si="6"/>
        <v>0</v>
      </c>
      <c r="R10" s="18">
        <v>30.873268467926099</v>
      </c>
      <c r="S10" s="18">
        <v>2.7286999999999999</v>
      </c>
      <c r="T10" s="18">
        <f t="shared" si="7"/>
        <v>8.8383904115458858</v>
      </c>
      <c r="U10" s="18">
        <v>17.543489758481002</v>
      </c>
      <c r="V10" s="18">
        <v>1.1505000000000001</v>
      </c>
      <c r="W10" s="18">
        <f t="shared" si="8"/>
        <v>6.5579882670938767</v>
      </c>
      <c r="X10" s="18">
        <v>17.418594457097701</v>
      </c>
      <c r="Y10" s="18">
        <v>0.26629999999999998</v>
      </c>
      <c r="Z10" s="18">
        <f t="shared" si="9"/>
        <v>1.528825994863716</v>
      </c>
      <c r="AA10" s="18">
        <v>19.308301224395599</v>
      </c>
      <c r="AB10" s="18">
        <v>2.1261000000000001</v>
      </c>
      <c r="AC10" s="18">
        <f t="shared" si="10"/>
        <v>11.011326036874342</v>
      </c>
      <c r="AD10" s="18">
        <v>5.2635274286741902</v>
      </c>
      <c r="AE10" s="18">
        <v>103.2069</v>
      </c>
      <c r="AF10" s="18">
        <f t="shared" si="11"/>
        <v>1960.7934298538726</v>
      </c>
      <c r="AG10" s="32">
        <f t="shared" si="12"/>
        <v>494.68403404547257</v>
      </c>
      <c r="AH10" s="32">
        <f t="shared" si="13"/>
        <v>279.69599999999997</v>
      </c>
      <c r="AI10" s="32">
        <f t="shared" si="14"/>
        <v>56.540332970255037</v>
      </c>
      <c r="AJ10" s="18">
        <v>24.3157218871828</v>
      </c>
      <c r="AK10" s="18">
        <v>1.7928999999999999</v>
      </c>
      <c r="AL10" s="18">
        <f t="shared" si="15"/>
        <v>7.3734187630475647</v>
      </c>
      <c r="AM10" s="18">
        <v>6.7454916318361802</v>
      </c>
      <c r="AN10" s="18">
        <v>0.27500000000000002</v>
      </c>
      <c r="AO10" s="18">
        <f t="shared" si="16"/>
        <v>4.0767969928552512</v>
      </c>
      <c r="AP10" s="18">
        <v>3.0218171525424302</v>
      </c>
      <c r="AQ10" s="18">
        <v>53.951799999999999</v>
      </c>
      <c r="AR10" s="18">
        <f t="shared" si="17"/>
        <v>1785.4091520596214</v>
      </c>
      <c r="AS10" s="32">
        <f t="shared" si="18"/>
        <v>34.08303067156141</v>
      </c>
      <c r="AT10" s="32">
        <f t="shared" si="19"/>
        <v>56.0197</v>
      </c>
      <c r="AU10" s="32">
        <f t="shared" si="20"/>
        <v>164.36243754210028</v>
      </c>
      <c r="AV10" s="18">
        <v>28.090627756806299</v>
      </c>
      <c r="AW10" s="18">
        <v>42.037799999999997</v>
      </c>
      <c r="AX10" s="18">
        <f t="shared" si="21"/>
        <v>149.65062498403699</v>
      </c>
      <c r="AY10" s="18">
        <v>2.4419920619000099</v>
      </c>
      <c r="AZ10" s="18">
        <v>254.15129999999999</v>
      </c>
      <c r="BA10" s="18">
        <v>28.84</v>
      </c>
      <c r="BB10" s="32">
        <f t="shared" si="22"/>
        <v>30.532619818706308</v>
      </c>
      <c r="BC10" s="32">
        <f t="shared" si="23"/>
        <v>296.1891</v>
      </c>
      <c r="BD10" s="32">
        <f t="shared" si="24"/>
        <v>970.07430662250249</v>
      </c>
      <c r="BE10" s="32">
        <f t="shared" si="25"/>
        <v>559.29968453574031</v>
      </c>
      <c r="BF10" s="32">
        <f t="shared" si="26"/>
        <v>631.90480000000002</v>
      </c>
      <c r="BG10" s="32">
        <f t="shared" si="27"/>
        <v>112.98143329448278</v>
      </c>
      <c r="BH10" s="18">
        <v>99.080392119824694</v>
      </c>
      <c r="BI10" s="18">
        <v>35.0824</v>
      </c>
      <c r="BJ10" s="18">
        <f t="shared" si="28"/>
        <v>35.408014895189808</v>
      </c>
      <c r="BK10" s="18">
        <v>83.436119679852396</v>
      </c>
      <c r="BL10" s="18">
        <v>120.1615</v>
      </c>
      <c r="BM10" s="18">
        <f t="shared" si="29"/>
        <v>144.01616525440576</v>
      </c>
      <c r="BN10" s="18">
        <v>73.006604719870893</v>
      </c>
      <c r="BO10" s="18">
        <v>23.656700000000001</v>
      </c>
      <c r="BP10" s="18">
        <f t="shared" si="30"/>
        <v>32.403506628984672</v>
      </c>
      <c r="BQ10" s="18">
        <v>88.650877159843205</v>
      </c>
      <c r="BR10" s="18">
        <v>403.59089999999998</v>
      </c>
      <c r="BS10" s="18">
        <f t="shared" si="31"/>
        <v>455.25877795016038</v>
      </c>
      <c r="BT10" s="18">
        <v>37.5462538559336</v>
      </c>
      <c r="BU10" s="18">
        <v>237.69550000000001</v>
      </c>
      <c r="BV10" s="18">
        <f t="shared" si="32"/>
        <v>633.07381053792119</v>
      </c>
      <c r="BW10" s="18">
        <v>56.3193807839003</v>
      </c>
      <c r="BX10" s="18">
        <v>0.60299999999999998</v>
      </c>
      <c r="BY10" s="18">
        <f t="shared" si="33"/>
        <v>1.0706793853322623</v>
      </c>
      <c r="BZ10" s="18">
        <v>26.0737873999539</v>
      </c>
      <c r="CA10" s="18">
        <v>6.2706</v>
      </c>
      <c r="CB10" s="18">
        <f t="shared" si="34"/>
        <v>24.04944055043989</v>
      </c>
      <c r="CC10" s="18">
        <v>57.362332279898503</v>
      </c>
      <c r="CD10" s="18">
        <v>0</v>
      </c>
      <c r="CE10" s="18">
        <f t="shared" si="35"/>
        <v>0</v>
      </c>
      <c r="CF10" s="32">
        <f t="shared" si="36"/>
        <v>521.47574799907738</v>
      </c>
      <c r="CG10" s="32">
        <f t="shared" si="37"/>
        <v>827.06060000000002</v>
      </c>
      <c r="CH10" s="32">
        <f t="shared" si="38"/>
        <v>158.60001221024442</v>
      </c>
      <c r="CI10" s="18">
        <v>6.9677884818157798</v>
      </c>
      <c r="CJ10" s="18">
        <v>0</v>
      </c>
      <c r="CK10" s="18">
        <f t="shared" si="39"/>
        <v>0</v>
      </c>
      <c r="CL10" s="18">
        <v>29.7069825801393</v>
      </c>
      <c r="CM10" s="18">
        <v>20.923100000000002</v>
      </c>
      <c r="CN10" s="18">
        <f t="shared" si="40"/>
        <v>70.431589420287366</v>
      </c>
      <c r="CO10" s="18">
        <v>121.007023884443</v>
      </c>
      <c r="CP10" s="18">
        <v>78.185100000000006</v>
      </c>
      <c r="CQ10" s="18">
        <f t="shared" si="41"/>
        <v>64.612034483769904</v>
      </c>
      <c r="CR10" s="18">
        <v>2.0622136765057801</v>
      </c>
      <c r="CS10" s="18">
        <v>1.2999999999999999E-2</v>
      </c>
      <c r="CT10" s="18">
        <f t="shared" si="42"/>
        <v>0.63039054333240729</v>
      </c>
      <c r="CU10" s="18">
        <v>135.159250282763</v>
      </c>
      <c r="CV10" s="18">
        <v>0</v>
      </c>
      <c r="CW10" s="18">
        <f t="shared" si="43"/>
        <v>0</v>
      </c>
      <c r="CX10" s="18">
        <v>8.7275915250423193</v>
      </c>
      <c r="CY10" s="18">
        <v>0</v>
      </c>
      <c r="CZ10" s="18">
        <f t="shared" si="44"/>
        <v>0</v>
      </c>
      <c r="DA10" s="32">
        <f t="shared" si="0"/>
        <v>1384.4062829655268</v>
      </c>
      <c r="DB10" s="32">
        <f t="shared" si="1"/>
        <v>1558.0866000000001</v>
      </c>
      <c r="DC10" s="32">
        <f t="shared" si="45"/>
        <v>112.54547304295919</v>
      </c>
    </row>
    <row r="11" spans="1:107" s="33" customFormat="1" ht="17.45" customHeight="1">
      <c r="A11" s="30">
        <v>7</v>
      </c>
      <c r="B11" s="31" t="s">
        <v>80</v>
      </c>
      <c r="C11" s="18">
        <v>175.99470088302101</v>
      </c>
      <c r="D11" s="18">
        <v>108.84310000000001</v>
      </c>
      <c r="E11" s="18">
        <f t="shared" si="2"/>
        <v>61.844532508024272</v>
      </c>
      <c r="F11" s="18">
        <v>11.437713094276299</v>
      </c>
      <c r="G11" s="18">
        <v>1.0500000000000001E-2</v>
      </c>
      <c r="H11" s="18">
        <f t="shared" si="3"/>
        <v>9.1801568315736548E-2</v>
      </c>
      <c r="I11" s="18">
        <v>38.4715777696846</v>
      </c>
      <c r="J11" s="18">
        <v>3.5171999999999999</v>
      </c>
      <c r="K11" s="18">
        <f t="shared" si="4"/>
        <v>9.1423336496782177</v>
      </c>
      <c r="L11" s="18">
        <v>15.9148580247486</v>
      </c>
      <c r="M11" s="18">
        <v>0.1328</v>
      </c>
      <c r="N11" s="18">
        <f t="shared" si="5"/>
        <v>0.8344403688269646</v>
      </c>
      <c r="O11" s="18">
        <v>2.5347734610616799</v>
      </c>
      <c r="P11" s="18">
        <v>0</v>
      </c>
      <c r="Q11" s="18">
        <f t="shared" si="6"/>
        <v>0</v>
      </c>
      <c r="R11" s="18">
        <v>17.8806648163701</v>
      </c>
      <c r="S11" s="18">
        <v>1.5221</v>
      </c>
      <c r="T11" s="18">
        <f t="shared" si="7"/>
        <v>8.5125470201001008</v>
      </c>
      <c r="U11" s="18">
        <v>9.8784959174234004</v>
      </c>
      <c r="V11" s="18">
        <v>2.2458999999999998</v>
      </c>
      <c r="W11" s="18">
        <f t="shared" si="8"/>
        <v>22.73524247794391</v>
      </c>
      <c r="X11" s="18">
        <v>9.1219692431189596</v>
      </c>
      <c r="Y11" s="18">
        <v>0.15970000000000001</v>
      </c>
      <c r="Z11" s="18">
        <f t="shared" si="9"/>
        <v>1.750718465976715</v>
      </c>
      <c r="AA11" s="18">
        <v>13.431933945236199</v>
      </c>
      <c r="AB11" s="18">
        <v>0.9325</v>
      </c>
      <c r="AC11" s="18">
        <f t="shared" si="10"/>
        <v>6.9424105553372124</v>
      </c>
      <c r="AD11" s="18">
        <v>2.37750105849539</v>
      </c>
      <c r="AE11" s="18">
        <v>0</v>
      </c>
      <c r="AF11" s="18">
        <f t="shared" si="11"/>
        <v>0</v>
      </c>
      <c r="AG11" s="32">
        <f t="shared" si="12"/>
        <v>297.04418821343626</v>
      </c>
      <c r="AH11" s="32">
        <f t="shared" si="13"/>
        <v>117.36380000000001</v>
      </c>
      <c r="AI11" s="32">
        <f t="shared" si="14"/>
        <v>39.510552522801817</v>
      </c>
      <c r="AJ11" s="18">
        <v>17.123753184420501</v>
      </c>
      <c r="AK11" s="18">
        <v>0</v>
      </c>
      <c r="AL11" s="18">
        <f t="shared" si="15"/>
        <v>0</v>
      </c>
      <c r="AM11" s="18">
        <v>4.3344413153337298</v>
      </c>
      <c r="AN11" s="18">
        <v>2.9999999999999997E-4</v>
      </c>
      <c r="AO11" s="18">
        <f t="shared" si="16"/>
        <v>6.9213072268092648E-3</v>
      </c>
      <c r="AP11" s="18">
        <v>1.67726821388855</v>
      </c>
      <c r="AQ11" s="18">
        <v>0</v>
      </c>
      <c r="AR11" s="18">
        <f t="shared" si="17"/>
        <v>0</v>
      </c>
      <c r="AS11" s="32">
        <f t="shared" si="18"/>
        <v>23.135462713642781</v>
      </c>
      <c r="AT11" s="32">
        <f t="shared" si="19"/>
        <v>2.9999999999999997E-4</v>
      </c>
      <c r="AU11" s="32">
        <f t="shared" si="20"/>
        <v>1.2967106113814296E-3</v>
      </c>
      <c r="AV11" s="18">
        <v>14.0555663159864</v>
      </c>
      <c r="AW11" s="18">
        <v>4.0256999999999996</v>
      </c>
      <c r="AX11" s="18">
        <f t="shared" si="21"/>
        <v>28.641321946745634</v>
      </c>
      <c r="AY11" s="18">
        <v>1.2555851574822099</v>
      </c>
      <c r="AZ11" s="18">
        <v>48.872599999999998</v>
      </c>
      <c r="BA11" s="18">
        <v>27.1</v>
      </c>
      <c r="BB11" s="32">
        <f t="shared" si="22"/>
        <v>15.311151473468611</v>
      </c>
      <c r="BC11" s="32">
        <f t="shared" si="23"/>
        <v>52.898299999999999</v>
      </c>
      <c r="BD11" s="32">
        <f t="shared" si="24"/>
        <v>345.48871188207471</v>
      </c>
      <c r="BE11" s="32">
        <f t="shared" si="25"/>
        <v>335.49080240054764</v>
      </c>
      <c r="BF11" s="32">
        <f t="shared" si="26"/>
        <v>170.26240000000001</v>
      </c>
      <c r="BG11" s="32">
        <f t="shared" si="27"/>
        <v>50.75024375682321</v>
      </c>
      <c r="BH11" s="18">
        <v>52.462002390904402</v>
      </c>
      <c r="BI11" s="18">
        <v>30.6509</v>
      </c>
      <c r="BJ11" s="18">
        <f t="shared" si="28"/>
        <v>58.424952543012544</v>
      </c>
      <c r="BK11" s="18">
        <v>44.178528329182598</v>
      </c>
      <c r="BL11" s="18">
        <v>166.91069999999999</v>
      </c>
      <c r="BM11" s="18">
        <f t="shared" si="29"/>
        <v>377.80955208900735</v>
      </c>
      <c r="BN11" s="18">
        <v>38.656212288034801</v>
      </c>
      <c r="BO11" s="18">
        <v>23.794</v>
      </c>
      <c r="BP11" s="18">
        <f t="shared" si="30"/>
        <v>61.552849054910951</v>
      </c>
      <c r="BQ11" s="18">
        <v>46.939686349756499</v>
      </c>
      <c r="BR11" s="18">
        <v>108.9526</v>
      </c>
      <c r="BS11" s="18">
        <f t="shared" si="31"/>
        <v>232.11190460066891</v>
      </c>
      <c r="BT11" s="18">
        <v>19.880337748132199</v>
      </c>
      <c r="BU11" s="18">
        <v>20.574999999999999</v>
      </c>
      <c r="BV11" s="18">
        <f t="shared" si="32"/>
        <v>103.49421755640478</v>
      </c>
      <c r="BW11" s="18">
        <v>29.820506622198302</v>
      </c>
      <c r="BX11" s="18">
        <v>15.528</v>
      </c>
      <c r="BY11" s="18">
        <f t="shared" si="33"/>
        <v>52.071549946240694</v>
      </c>
      <c r="BZ11" s="18">
        <v>13.805790102869601</v>
      </c>
      <c r="CA11" s="18">
        <v>27.8079</v>
      </c>
      <c r="CB11" s="18">
        <f t="shared" si="34"/>
        <v>201.42201056801517</v>
      </c>
      <c r="CC11" s="18">
        <v>30.3727382263131</v>
      </c>
      <c r="CD11" s="18">
        <v>0</v>
      </c>
      <c r="CE11" s="18">
        <f t="shared" si="35"/>
        <v>0</v>
      </c>
      <c r="CF11" s="32">
        <f t="shared" si="36"/>
        <v>276.11580205739148</v>
      </c>
      <c r="CG11" s="32">
        <f t="shared" si="37"/>
        <v>394.21909999999997</v>
      </c>
      <c r="CH11" s="32">
        <f t="shared" si="38"/>
        <v>142.77310355387064</v>
      </c>
      <c r="CI11" s="18">
        <v>4.9920677211635702</v>
      </c>
      <c r="CJ11" s="18">
        <v>0</v>
      </c>
      <c r="CK11" s="18">
        <f t="shared" si="39"/>
        <v>0</v>
      </c>
      <c r="CL11" s="18">
        <v>18.351520462574499</v>
      </c>
      <c r="CM11" s="18">
        <v>7.0560999999999998</v>
      </c>
      <c r="CN11" s="18">
        <f t="shared" si="40"/>
        <v>38.449675133948617</v>
      </c>
      <c r="CO11" s="18">
        <v>73.486598008553102</v>
      </c>
      <c r="CP11" s="18">
        <v>23.9894</v>
      </c>
      <c r="CQ11" s="18">
        <f t="shared" si="41"/>
        <v>32.644591871306758</v>
      </c>
      <c r="CR11" s="18">
        <v>1.8468975806102801</v>
      </c>
      <c r="CS11" s="18">
        <v>0</v>
      </c>
      <c r="CT11" s="18">
        <f t="shared" si="42"/>
        <v>0</v>
      </c>
      <c r="CU11" s="18">
        <v>100.946921842511</v>
      </c>
      <c r="CV11" s="18">
        <v>0</v>
      </c>
      <c r="CW11" s="18">
        <f t="shared" si="43"/>
        <v>0</v>
      </c>
      <c r="CX11" s="18">
        <v>3.33276228088241</v>
      </c>
      <c r="CY11" s="18">
        <v>0</v>
      </c>
      <c r="CZ11" s="18">
        <f t="shared" si="44"/>
        <v>0</v>
      </c>
      <c r="DA11" s="32">
        <f t="shared" si="0"/>
        <v>814.56337235423393</v>
      </c>
      <c r="DB11" s="32">
        <f t="shared" si="1"/>
        <v>595.52700000000004</v>
      </c>
      <c r="DC11" s="32">
        <f t="shared" si="45"/>
        <v>73.109965438148834</v>
      </c>
    </row>
    <row r="12" spans="1:107" s="33" customFormat="1" ht="17.45" customHeight="1">
      <c r="A12" s="30">
        <v>8</v>
      </c>
      <c r="B12" s="31" t="s">
        <v>81</v>
      </c>
      <c r="C12" s="18">
        <v>95.356255467997897</v>
      </c>
      <c r="D12" s="18">
        <v>0.19089999999999999</v>
      </c>
      <c r="E12" s="18">
        <f t="shared" si="2"/>
        <v>0.20019661957475574</v>
      </c>
      <c r="F12" s="18">
        <v>5.1127496681371198</v>
      </c>
      <c r="G12" s="18">
        <v>0</v>
      </c>
      <c r="H12" s="18">
        <f t="shared" si="3"/>
        <v>0</v>
      </c>
      <c r="I12" s="18">
        <v>16.450607729747301</v>
      </c>
      <c r="J12" s="18">
        <v>5.1999999999999998E-2</v>
      </c>
      <c r="K12" s="18">
        <f t="shared" si="4"/>
        <v>0.31609774455912321</v>
      </c>
      <c r="L12" s="18">
        <v>5.7396105527984602</v>
      </c>
      <c r="M12" s="18">
        <v>0</v>
      </c>
      <c r="N12" s="18">
        <f t="shared" si="5"/>
        <v>0</v>
      </c>
      <c r="O12" s="18">
        <v>0.65452470770681004</v>
      </c>
      <c r="P12" s="18">
        <v>0</v>
      </c>
      <c r="Q12" s="18">
        <f t="shared" si="6"/>
        <v>0</v>
      </c>
      <c r="R12" s="18">
        <v>9.6006922359476494</v>
      </c>
      <c r="S12" s="18">
        <v>0</v>
      </c>
      <c r="T12" s="18">
        <f t="shared" si="7"/>
        <v>0</v>
      </c>
      <c r="U12" s="18">
        <v>5.8166421079088302</v>
      </c>
      <c r="V12" s="18">
        <v>0</v>
      </c>
      <c r="W12" s="18">
        <f t="shared" si="8"/>
        <v>0</v>
      </c>
      <c r="X12" s="18">
        <v>4.9030378597123097</v>
      </c>
      <c r="Y12" s="18">
        <v>0</v>
      </c>
      <c r="Z12" s="18">
        <f t="shared" si="9"/>
        <v>0</v>
      </c>
      <c r="AA12" s="18">
        <v>6.2154404875058704</v>
      </c>
      <c r="AB12" s="18">
        <v>0</v>
      </c>
      <c r="AC12" s="18">
        <f t="shared" si="10"/>
        <v>0</v>
      </c>
      <c r="AD12" s="18">
        <v>1.78741674026784</v>
      </c>
      <c r="AE12" s="18">
        <v>0</v>
      </c>
      <c r="AF12" s="18">
        <f t="shared" si="11"/>
        <v>0</v>
      </c>
      <c r="AG12" s="32">
        <f t="shared" si="12"/>
        <v>151.63697755773009</v>
      </c>
      <c r="AH12" s="32">
        <f t="shared" si="13"/>
        <v>0.24289999999999998</v>
      </c>
      <c r="AI12" s="32">
        <f t="shared" si="14"/>
        <v>0.16018520278638823</v>
      </c>
      <c r="AJ12" s="18">
        <v>7.8140932216400802</v>
      </c>
      <c r="AK12" s="18">
        <v>0</v>
      </c>
      <c r="AL12" s="18">
        <f t="shared" si="15"/>
        <v>0</v>
      </c>
      <c r="AM12" s="18">
        <v>1.73685487234651</v>
      </c>
      <c r="AN12" s="18">
        <v>0</v>
      </c>
      <c r="AO12" s="18">
        <f t="shared" si="16"/>
        <v>0</v>
      </c>
      <c r="AP12" s="18">
        <v>0.81399168231577301</v>
      </c>
      <c r="AQ12" s="18">
        <v>0</v>
      </c>
      <c r="AR12" s="18">
        <f t="shared" si="17"/>
        <v>0</v>
      </c>
      <c r="AS12" s="32">
        <f t="shared" si="18"/>
        <v>10.364939776302364</v>
      </c>
      <c r="AT12" s="32">
        <f t="shared" si="19"/>
        <v>0</v>
      </c>
      <c r="AU12" s="32">
        <f t="shared" si="20"/>
        <v>0</v>
      </c>
      <c r="AV12" s="18">
        <v>8.3556676383973301</v>
      </c>
      <c r="AW12" s="18">
        <v>0</v>
      </c>
      <c r="AX12" s="18">
        <f t="shared" si="21"/>
        <v>0</v>
      </c>
      <c r="AY12" s="18">
        <v>0.43877705603091799</v>
      </c>
      <c r="AZ12" s="18">
        <v>5.1691000000000003</v>
      </c>
      <c r="BA12" s="18">
        <v>0.51</v>
      </c>
      <c r="BB12" s="32">
        <f t="shared" si="22"/>
        <v>8.7944446944282486</v>
      </c>
      <c r="BC12" s="32">
        <f t="shared" si="23"/>
        <v>5.1691000000000003</v>
      </c>
      <c r="BD12" s="32">
        <f t="shared" si="24"/>
        <v>58.77687767227534</v>
      </c>
      <c r="BE12" s="32">
        <f t="shared" si="25"/>
        <v>170.79636202846069</v>
      </c>
      <c r="BF12" s="32">
        <f t="shared" si="26"/>
        <v>5.4119999999999999</v>
      </c>
      <c r="BG12" s="32">
        <f t="shared" si="27"/>
        <v>3.1686857587154988</v>
      </c>
      <c r="BH12" s="18">
        <v>30.884202396294299</v>
      </c>
      <c r="BI12" s="18">
        <v>1.165</v>
      </c>
      <c r="BJ12" s="18">
        <f t="shared" si="28"/>
        <v>3.7721550488860442</v>
      </c>
      <c r="BK12" s="18">
        <v>26.007749386353101</v>
      </c>
      <c r="BL12" s="18">
        <v>15.932399999999999</v>
      </c>
      <c r="BM12" s="18">
        <f t="shared" si="29"/>
        <v>61.260202731575532</v>
      </c>
      <c r="BN12" s="18">
        <v>22.756780713059001</v>
      </c>
      <c r="BO12" s="18">
        <v>0</v>
      </c>
      <c r="BP12" s="18">
        <f t="shared" si="30"/>
        <v>0</v>
      </c>
      <c r="BQ12" s="18">
        <v>27.633233723000199</v>
      </c>
      <c r="BR12" s="18">
        <v>0</v>
      </c>
      <c r="BS12" s="18">
        <f t="shared" si="31"/>
        <v>0</v>
      </c>
      <c r="BT12" s="18">
        <v>11.7034872238589</v>
      </c>
      <c r="BU12" s="18">
        <v>0</v>
      </c>
      <c r="BV12" s="18">
        <f t="shared" si="32"/>
        <v>0</v>
      </c>
      <c r="BW12" s="18">
        <v>17.5552308357884</v>
      </c>
      <c r="BX12" s="18">
        <v>0</v>
      </c>
      <c r="BY12" s="18">
        <f t="shared" si="33"/>
        <v>0</v>
      </c>
      <c r="BZ12" s="18">
        <v>8.1274216832353492</v>
      </c>
      <c r="CA12" s="18">
        <v>0</v>
      </c>
      <c r="CB12" s="18">
        <f t="shared" si="34"/>
        <v>0</v>
      </c>
      <c r="CC12" s="18">
        <v>17.8803277031178</v>
      </c>
      <c r="CD12" s="18">
        <v>0</v>
      </c>
      <c r="CE12" s="18">
        <f t="shared" si="35"/>
        <v>0</v>
      </c>
      <c r="CF12" s="32">
        <f t="shared" si="36"/>
        <v>162.54843366470703</v>
      </c>
      <c r="CG12" s="32">
        <f t="shared" si="37"/>
        <v>17.0974</v>
      </c>
      <c r="CH12" s="32">
        <f t="shared" si="38"/>
        <v>10.518341896340424</v>
      </c>
      <c r="CI12" s="18">
        <v>2.3937189449742</v>
      </c>
      <c r="CJ12" s="18">
        <v>0</v>
      </c>
      <c r="CK12" s="18">
        <f t="shared" si="39"/>
        <v>0</v>
      </c>
      <c r="CL12" s="18">
        <v>13.283958451172399</v>
      </c>
      <c r="CM12" s="18">
        <v>7.0000000000000007E-2</v>
      </c>
      <c r="CN12" s="18">
        <f t="shared" si="40"/>
        <v>0.5269513621056382</v>
      </c>
      <c r="CO12" s="18">
        <v>46.5914594703913</v>
      </c>
      <c r="CP12" s="18">
        <v>4.4751000000000003</v>
      </c>
      <c r="CQ12" s="18">
        <f t="shared" si="41"/>
        <v>9.6049792190860845</v>
      </c>
      <c r="CR12" s="18">
        <v>0.43293647894600401</v>
      </c>
      <c r="CS12" s="18">
        <v>0</v>
      </c>
      <c r="CT12" s="18">
        <f t="shared" si="42"/>
        <v>0</v>
      </c>
      <c r="CU12" s="18">
        <v>44.873271997738698</v>
      </c>
      <c r="CV12" s="18">
        <v>7.3300000000000004E-2</v>
      </c>
      <c r="CW12" s="18">
        <f t="shared" si="43"/>
        <v>0.16334890846313549</v>
      </c>
      <c r="CX12" s="18">
        <v>1.29778517913678</v>
      </c>
      <c r="CY12" s="18">
        <v>0</v>
      </c>
      <c r="CZ12" s="18">
        <f t="shared" si="44"/>
        <v>0</v>
      </c>
      <c r="DA12" s="32">
        <f t="shared" si="0"/>
        <v>442.21792621552709</v>
      </c>
      <c r="DB12" s="32">
        <f t="shared" si="1"/>
        <v>27.127800000000001</v>
      </c>
      <c r="DC12" s="32">
        <f t="shared" si="45"/>
        <v>6.1344867296895877</v>
      </c>
    </row>
    <row r="13" spans="1:107" s="33" customFormat="1" ht="17.45" customHeight="1">
      <c r="A13" s="30">
        <v>9</v>
      </c>
      <c r="B13" s="31" t="s">
        <v>82</v>
      </c>
      <c r="C13" s="18">
        <v>16.7838328847916</v>
      </c>
      <c r="D13" s="18">
        <v>2.42</v>
      </c>
      <c r="E13" s="18">
        <f t="shared" si="2"/>
        <v>14.418637367349172</v>
      </c>
      <c r="F13" s="18">
        <v>1.1462562567315699</v>
      </c>
      <c r="G13" s="18">
        <v>0</v>
      </c>
      <c r="H13" s="18">
        <f t="shared" si="3"/>
        <v>0</v>
      </c>
      <c r="I13" s="18">
        <v>3.5350472454250301</v>
      </c>
      <c r="J13" s="18">
        <v>0</v>
      </c>
      <c r="K13" s="18">
        <f t="shared" si="4"/>
        <v>0</v>
      </c>
      <c r="L13" s="18">
        <v>1.56801517273949</v>
      </c>
      <c r="M13" s="18">
        <v>0</v>
      </c>
      <c r="N13" s="18">
        <f t="shared" si="5"/>
        <v>0</v>
      </c>
      <c r="O13" s="18">
        <v>0.123349720236812</v>
      </c>
      <c r="P13" s="18">
        <v>0</v>
      </c>
      <c r="Q13" s="18">
        <f t="shared" si="6"/>
        <v>0</v>
      </c>
      <c r="R13" s="18">
        <v>1.9854588741251999</v>
      </c>
      <c r="S13" s="18">
        <v>0</v>
      </c>
      <c r="T13" s="18">
        <f t="shared" si="7"/>
        <v>0</v>
      </c>
      <c r="U13" s="18">
        <v>0.99088836215574205</v>
      </c>
      <c r="V13" s="18">
        <v>0</v>
      </c>
      <c r="W13" s="18">
        <f t="shared" si="8"/>
        <v>0</v>
      </c>
      <c r="X13" s="18">
        <v>0.74035459342929</v>
      </c>
      <c r="Y13" s="18">
        <v>0</v>
      </c>
      <c r="Z13" s="18">
        <f t="shared" si="9"/>
        <v>0</v>
      </c>
      <c r="AA13" s="18">
        <v>1.51951343087421</v>
      </c>
      <c r="AB13" s="18">
        <v>0</v>
      </c>
      <c r="AC13" s="18">
        <f t="shared" si="10"/>
        <v>0</v>
      </c>
      <c r="AD13" s="18">
        <v>0.28651549467291199</v>
      </c>
      <c r="AE13" s="18">
        <v>0</v>
      </c>
      <c r="AF13" s="18">
        <f t="shared" si="11"/>
        <v>0</v>
      </c>
      <c r="AG13" s="32">
        <f t="shared" si="12"/>
        <v>28.679232035181855</v>
      </c>
      <c r="AH13" s="32">
        <f t="shared" si="13"/>
        <v>2.42</v>
      </c>
      <c r="AI13" s="32">
        <f t="shared" si="14"/>
        <v>8.4381617925866994</v>
      </c>
      <c r="AJ13" s="18">
        <v>1.34336252563795</v>
      </c>
      <c r="AK13" s="18">
        <v>0</v>
      </c>
      <c r="AL13" s="18">
        <f t="shared" si="15"/>
        <v>0</v>
      </c>
      <c r="AM13" s="18">
        <v>0.48229486906658903</v>
      </c>
      <c r="AN13" s="18">
        <v>0</v>
      </c>
      <c r="AO13" s="18">
        <f t="shared" si="16"/>
        <v>0</v>
      </c>
      <c r="AP13" s="18">
        <v>0.212578246769354</v>
      </c>
      <c r="AQ13" s="18">
        <v>0</v>
      </c>
      <c r="AR13" s="18">
        <f t="shared" si="17"/>
        <v>0</v>
      </c>
      <c r="AS13" s="32">
        <f t="shared" si="18"/>
        <v>2.0382356414738929</v>
      </c>
      <c r="AT13" s="32">
        <f t="shared" si="19"/>
        <v>0</v>
      </c>
      <c r="AU13" s="32">
        <f t="shared" si="20"/>
        <v>0</v>
      </c>
      <c r="AV13" s="18">
        <v>1.7681200106039701</v>
      </c>
      <c r="AW13" s="18">
        <v>0</v>
      </c>
      <c r="AX13" s="18">
        <f t="shared" si="21"/>
        <v>0</v>
      </c>
      <c r="AY13" s="18">
        <v>0.16770511620335299</v>
      </c>
      <c r="AZ13" s="18">
        <v>0</v>
      </c>
      <c r="BA13" s="18">
        <v>0.02</v>
      </c>
      <c r="BB13" s="32">
        <f t="shared" si="22"/>
        <v>1.935825126807323</v>
      </c>
      <c r="BC13" s="32">
        <f t="shared" si="23"/>
        <v>0</v>
      </c>
      <c r="BD13" s="32">
        <f t="shared" si="24"/>
        <v>0</v>
      </c>
      <c r="BE13" s="32">
        <f t="shared" si="25"/>
        <v>32.653292803463074</v>
      </c>
      <c r="BF13" s="32">
        <f t="shared" si="26"/>
        <v>2.42</v>
      </c>
      <c r="BG13" s="32">
        <f t="shared" si="27"/>
        <v>7.4111974390017554</v>
      </c>
      <c r="BH13" s="18">
        <v>4.9527434160503603</v>
      </c>
      <c r="BI13" s="18">
        <v>0.02</v>
      </c>
      <c r="BJ13" s="18">
        <f t="shared" si="28"/>
        <v>0.40381659859838448</v>
      </c>
      <c r="BK13" s="18">
        <v>4.1707312977266202</v>
      </c>
      <c r="BL13" s="18">
        <v>0.23899999999999999</v>
      </c>
      <c r="BM13" s="18">
        <f t="shared" si="29"/>
        <v>5.730409919485199</v>
      </c>
      <c r="BN13" s="18">
        <v>3.6493898855107898</v>
      </c>
      <c r="BO13" s="18">
        <v>0</v>
      </c>
      <c r="BP13" s="18">
        <f t="shared" si="30"/>
        <v>0</v>
      </c>
      <c r="BQ13" s="18">
        <v>4.4314020038345303</v>
      </c>
      <c r="BR13" s="18">
        <v>0</v>
      </c>
      <c r="BS13" s="18">
        <f t="shared" si="31"/>
        <v>0</v>
      </c>
      <c r="BT13" s="18">
        <v>1.8768290839769799</v>
      </c>
      <c r="BU13" s="18">
        <v>0</v>
      </c>
      <c r="BV13" s="18">
        <f t="shared" si="32"/>
        <v>0</v>
      </c>
      <c r="BW13" s="18">
        <v>2.8152436259654698</v>
      </c>
      <c r="BX13" s="18">
        <v>0</v>
      </c>
      <c r="BY13" s="18">
        <f t="shared" si="33"/>
        <v>0</v>
      </c>
      <c r="BZ13" s="18">
        <v>1.30335353053957</v>
      </c>
      <c r="CA13" s="18">
        <v>0.12</v>
      </c>
      <c r="CB13" s="18">
        <f t="shared" si="34"/>
        <v>9.2070184480431561</v>
      </c>
      <c r="CC13" s="18">
        <v>2.8673777671870502</v>
      </c>
      <c r="CD13" s="18">
        <v>0</v>
      </c>
      <c r="CE13" s="18">
        <f t="shared" si="35"/>
        <v>0</v>
      </c>
      <c r="CF13" s="32">
        <f t="shared" si="36"/>
        <v>26.067070610791369</v>
      </c>
      <c r="CG13" s="32">
        <f t="shared" si="37"/>
        <v>0.379</v>
      </c>
      <c r="CH13" s="32">
        <f t="shared" si="38"/>
        <v>1.4539416632534834</v>
      </c>
      <c r="CI13" s="18">
        <v>0.34429039187377702</v>
      </c>
      <c r="CJ13" s="18">
        <v>0</v>
      </c>
      <c r="CK13" s="18">
        <f t="shared" si="39"/>
        <v>0</v>
      </c>
      <c r="CL13" s="18">
        <v>1.98267796491401</v>
      </c>
      <c r="CM13" s="18">
        <v>7.4999999999999997E-2</v>
      </c>
      <c r="CN13" s="18">
        <f t="shared" si="40"/>
        <v>3.7827625730057877</v>
      </c>
      <c r="CO13" s="18">
        <v>7.6508514702138504</v>
      </c>
      <c r="CP13" s="18">
        <v>0.1</v>
      </c>
      <c r="CQ13" s="18">
        <f t="shared" si="41"/>
        <v>1.3070440641713947</v>
      </c>
      <c r="CR13" s="18">
        <v>0.15233991720859999</v>
      </c>
      <c r="CS13" s="18">
        <v>0</v>
      </c>
      <c r="CT13" s="18">
        <f t="shared" si="42"/>
        <v>0</v>
      </c>
      <c r="CU13" s="18">
        <v>6.9633505628691799</v>
      </c>
      <c r="CV13" s="18">
        <v>6.5000000000000002E-2</v>
      </c>
      <c r="CW13" s="18">
        <f t="shared" si="43"/>
        <v>0.93345867643948399</v>
      </c>
      <c r="CX13" s="18">
        <v>0.96421234385250498</v>
      </c>
      <c r="CY13" s="18">
        <v>0</v>
      </c>
      <c r="CZ13" s="18">
        <f t="shared" si="44"/>
        <v>0</v>
      </c>
      <c r="DA13" s="32">
        <f t="shared" si="0"/>
        <v>76.778086065186358</v>
      </c>
      <c r="DB13" s="32">
        <f t="shared" si="1"/>
        <v>3.0390000000000001</v>
      </c>
      <c r="DC13" s="32">
        <f t="shared" si="45"/>
        <v>3.9581606624314905</v>
      </c>
    </row>
    <row r="14" spans="1:107" s="33" customFormat="1" ht="17.45" customHeight="1">
      <c r="A14" s="30">
        <v>11</v>
      </c>
      <c r="B14" s="31" t="s">
        <v>84</v>
      </c>
      <c r="C14" s="18">
        <v>192.58944967920101</v>
      </c>
      <c r="D14" s="18">
        <v>161.55260000000001</v>
      </c>
      <c r="E14" s="18">
        <f t="shared" si="2"/>
        <v>83.884449677332</v>
      </c>
      <c r="F14" s="18">
        <v>10.837748579679801</v>
      </c>
      <c r="G14" s="18">
        <v>0</v>
      </c>
      <c r="H14" s="18">
        <f t="shared" si="3"/>
        <v>0</v>
      </c>
      <c r="I14" s="18">
        <v>34.244902630055101</v>
      </c>
      <c r="J14" s="18">
        <v>1.3836999999999999</v>
      </c>
      <c r="K14" s="18">
        <f t="shared" si="4"/>
        <v>4.040601355909808</v>
      </c>
      <c r="L14" s="18">
        <v>15.1639045671592</v>
      </c>
      <c r="M14" s="18">
        <v>0</v>
      </c>
      <c r="N14" s="18">
        <f t="shared" si="5"/>
        <v>0</v>
      </c>
      <c r="O14" s="18">
        <v>2.1465094337516302</v>
      </c>
      <c r="P14" s="18">
        <v>0</v>
      </c>
      <c r="Q14" s="18">
        <f t="shared" si="6"/>
        <v>0</v>
      </c>
      <c r="R14" s="18">
        <v>23.2036445825984</v>
      </c>
      <c r="S14" s="18">
        <v>1.2829999999999999</v>
      </c>
      <c r="T14" s="18">
        <f t="shared" si="7"/>
        <v>5.5293037929144422</v>
      </c>
      <c r="U14" s="18">
        <v>13.291293070687701</v>
      </c>
      <c r="V14" s="18">
        <v>0.83230000000000004</v>
      </c>
      <c r="W14" s="18">
        <f t="shared" si="8"/>
        <v>6.2619941910357424</v>
      </c>
      <c r="X14" s="18">
        <v>9.7626645394567593</v>
      </c>
      <c r="Y14" s="18">
        <v>0</v>
      </c>
      <c r="Z14" s="18">
        <f t="shared" si="9"/>
        <v>0</v>
      </c>
      <c r="AA14" s="18">
        <v>12.2921284282792</v>
      </c>
      <c r="AB14" s="18">
        <v>1.0840000000000001</v>
      </c>
      <c r="AC14" s="18">
        <f t="shared" si="10"/>
        <v>8.8186517601472172</v>
      </c>
      <c r="AD14" s="18">
        <v>2.9764728129660898</v>
      </c>
      <c r="AE14" s="18">
        <v>1.0699000000000001</v>
      </c>
      <c r="AF14" s="18">
        <f t="shared" si="11"/>
        <v>35.945230050122049</v>
      </c>
      <c r="AG14" s="32">
        <f t="shared" si="12"/>
        <v>316.5087183238349</v>
      </c>
      <c r="AH14" s="32">
        <f t="shared" si="13"/>
        <v>167.2055</v>
      </c>
      <c r="AI14" s="32">
        <f t="shared" si="14"/>
        <v>52.828086659187768</v>
      </c>
      <c r="AJ14" s="18">
        <v>19.8733331199677</v>
      </c>
      <c r="AK14" s="18">
        <v>0</v>
      </c>
      <c r="AL14" s="18">
        <f t="shared" si="15"/>
        <v>0</v>
      </c>
      <c r="AM14" s="18">
        <v>3.4997013139247102</v>
      </c>
      <c r="AN14" s="18">
        <v>0</v>
      </c>
      <c r="AO14" s="18">
        <f t="shared" si="16"/>
        <v>0</v>
      </c>
      <c r="AP14" s="18">
        <v>1.59091025849991</v>
      </c>
      <c r="AQ14" s="18">
        <v>30.4008</v>
      </c>
      <c r="AR14" s="18">
        <f t="shared" si="17"/>
        <v>1910.9060261303052</v>
      </c>
      <c r="AS14" s="32">
        <f t="shared" si="18"/>
        <v>24.963944692392321</v>
      </c>
      <c r="AT14" s="32">
        <f t="shared" si="19"/>
        <v>30.4008</v>
      </c>
      <c r="AU14" s="32">
        <f t="shared" si="20"/>
        <v>121.77883092836903</v>
      </c>
      <c r="AV14" s="18">
        <v>19.399128484472602</v>
      </c>
      <c r="AW14" s="18">
        <v>16.312999999999999</v>
      </c>
      <c r="AX14" s="18">
        <f t="shared" si="21"/>
        <v>84.091406544666199</v>
      </c>
      <c r="AY14" s="18">
        <v>2.0288576065604098</v>
      </c>
      <c r="AZ14" s="18">
        <v>0.1</v>
      </c>
      <c r="BA14" s="18">
        <v>5.12</v>
      </c>
      <c r="BB14" s="32">
        <f t="shared" si="22"/>
        <v>21.427986091033013</v>
      </c>
      <c r="BC14" s="32">
        <f t="shared" si="23"/>
        <v>16.413</v>
      </c>
      <c r="BD14" s="32">
        <f t="shared" si="24"/>
        <v>76.59609227984501</v>
      </c>
      <c r="BE14" s="32">
        <f t="shared" si="25"/>
        <v>362.90064910726022</v>
      </c>
      <c r="BF14" s="32">
        <f t="shared" si="26"/>
        <v>214.01929999999999</v>
      </c>
      <c r="BG14" s="32">
        <f t="shared" si="27"/>
        <v>58.974625844977112</v>
      </c>
      <c r="BH14" s="18">
        <v>51.792631935340403</v>
      </c>
      <c r="BI14" s="18">
        <v>6.3291000000000004</v>
      </c>
      <c r="BJ14" s="18">
        <f t="shared" si="28"/>
        <v>12.220077959933477</v>
      </c>
      <c r="BK14" s="18">
        <v>43.614847945549798</v>
      </c>
      <c r="BL14" s="18">
        <v>123.212</v>
      </c>
      <c r="BM14" s="18">
        <f t="shared" si="29"/>
        <v>282.50012508084836</v>
      </c>
      <c r="BN14" s="18">
        <v>38.162991952356101</v>
      </c>
      <c r="BO14" s="18">
        <v>13.1509</v>
      </c>
      <c r="BP14" s="18">
        <f t="shared" si="30"/>
        <v>34.459824367067455</v>
      </c>
      <c r="BQ14" s="18">
        <v>46.340775942146699</v>
      </c>
      <c r="BR14" s="18">
        <v>24.839500000000001</v>
      </c>
      <c r="BS14" s="18">
        <f t="shared" si="31"/>
        <v>53.601821495199871</v>
      </c>
      <c r="BT14" s="18">
        <v>19.6266815754974</v>
      </c>
      <c r="BU14" s="18">
        <v>1.496</v>
      </c>
      <c r="BV14" s="18">
        <f t="shared" si="32"/>
        <v>7.6222768186531136</v>
      </c>
      <c r="BW14" s="18">
        <v>29.440022363246101</v>
      </c>
      <c r="BX14" s="18">
        <v>6.9664999999999999</v>
      </c>
      <c r="BY14" s="18">
        <f t="shared" si="33"/>
        <v>23.663365176981692</v>
      </c>
      <c r="BZ14" s="18">
        <v>13.629639982984299</v>
      </c>
      <c r="CA14" s="18">
        <v>0</v>
      </c>
      <c r="CB14" s="18">
        <f t="shared" si="34"/>
        <v>0</v>
      </c>
      <c r="CC14" s="18">
        <v>29.9852079625655</v>
      </c>
      <c r="CD14" s="18">
        <v>0</v>
      </c>
      <c r="CE14" s="18">
        <f t="shared" si="35"/>
        <v>0</v>
      </c>
      <c r="CF14" s="32">
        <f t="shared" si="36"/>
        <v>272.59279965968631</v>
      </c>
      <c r="CG14" s="32">
        <f t="shared" si="37"/>
        <v>175.994</v>
      </c>
      <c r="CH14" s="32">
        <f t="shared" si="38"/>
        <v>64.56296726095357</v>
      </c>
      <c r="CI14" s="18">
        <v>3.8076055678177401</v>
      </c>
      <c r="CJ14" s="18">
        <v>0</v>
      </c>
      <c r="CK14" s="18">
        <f t="shared" si="39"/>
        <v>0</v>
      </c>
      <c r="CL14" s="18">
        <v>20.466231498715999</v>
      </c>
      <c r="CM14" s="18">
        <v>6.3672000000000004</v>
      </c>
      <c r="CN14" s="18">
        <f t="shared" si="40"/>
        <v>31.110759205472014</v>
      </c>
      <c r="CO14" s="18">
        <v>89.528923111709503</v>
      </c>
      <c r="CP14" s="18">
        <v>45.604100000000003</v>
      </c>
      <c r="CQ14" s="18">
        <f t="shared" si="41"/>
        <v>50.937840437438965</v>
      </c>
      <c r="CR14" s="18">
        <v>1.63002754278935</v>
      </c>
      <c r="CS14" s="18">
        <v>0.50470000000000004</v>
      </c>
      <c r="CT14" s="18">
        <f t="shared" si="42"/>
        <v>30.962666994960276</v>
      </c>
      <c r="CU14" s="18">
        <v>122.287924890204</v>
      </c>
      <c r="CV14" s="18">
        <v>0.1356</v>
      </c>
      <c r="CW14" s="18">
        <f t="shared" si="43"/>
        <v>0.11088584594247405</v>
      </c>
      <c r="CX14" s="18">
        <v>4.1491547437690102</v>
      </c>
      <c r="CY14" s="18">
        <v>2.3456999999999999</v>
      </c>
      <c r="CZ14" s="18">
        <f t="shared" si="44"/>
        <v>56.534406279318773</v>
      </c>
      <c r="DA14" s="32">
        <f t="shared" si="0"/>
        <v>877.36331612195215</v>
      </c>
      <c r="DB14" s="32">
        <f t="shared" si="1"/>
        <v>444.97059999999999</v>
      </c>
      <c r="DC14" s="32">
        <f t="shared" si="45"/>
        <v>50.716800192515656</v>
      </c>
    </row>
    <row r="15" spans="1:107" s="33" customFormat="1" ht="17.45" customHeight="1">
      <c r="A15" s="30">
        <v>12</v>
      </c>
      <c r="B15" s="31" t="s">
        <v>85</v>
      </c>
      <c r="C15" s="18">
        <v>317.11292547623202</v>
      </c>
      <c r="D15" s="18">
        <v>312.43310000000002</v>
      </c>
      <c r="E15" s="18">
        <f t="shared" si="2"/>
        <v>98.524240073404783</v>
      </c>
      <c r="F15" s="18">
        <v>18.419039556036498</v>
      </c>
      <c r="G15" s="18">
        <v>0</v>
      </c>
      <c r="H15" s="18">
        <f t="shared" si="3"/>
        <v>0</v>
      </c>
      <c r="I15" s="18">
        <v>58.970904283023003</v>
      </c>
      <c r="J15" s="18">
        <v>51.320999999999998</v>
      </c>
      <c r="K15" s="18">
        <f t="shared" si="4"/>
        <v>87.027663258632927</v>
      </c>
      <c r="L15" s="18">
        <v>24.006339425063601</v>
      </c>
      <c r="M15" s="18">
        <v>20.185400000000001</v>
      </c>
      <c r="N15" s="18">
        <f t="shared" si="5"/>
        <v>84.083623257136892</v>
      </c>
      <c r="O15" s="18">
        <v>3.9166060595703098</v>
      </c>
      <c r="P15" s="18">
        <v>0</v>
      </c>
      <c r="Q15" s="18">
        <f t="shared" si="6"/>
        <v>0</v>
      </c>
      <c r="R15" s="18">
        <v>32.708320601568502</v>
      </c>
      <c r="S15" s="18">
        <v>23.288399999999999</v>
      </c>
      <c r="T15" s="18">
        <f t="shared" si="7"/>
        <v>71.200231536446495</v>
      </c>
      <c r="U15" s="18">
        <v>20.275813173504599</v>
      </c>
      <c r="V15" s="18">
        <v>17.6768</v>
      </c>
      <c r="W15" s="18">
        <f t="shared" si="8"/>
        <v>87.181706838269463</v>
      </c>
      <c r="X15" s="18">
        <v>15.929879431601901</v>
      </c>
      <c r="Y15" s="18">
        <v>0.81840000000000002</v>
      </c>
      <c r="Z15" s="18">
        <f t="shared" si="9"/>
        <v>5.137515343502522</v>
      </c>
      <c r="AA15" s="18">
        <v>21.773962390061801</v>
      </c>
      <c r="AB15" s="18">
        <v>21.224599999999999</v>
      </c>
      <c r="AC15" s="18">
        <f t="shared" si="10"/>
        <v>97.476975571921869</v>
      </c>
      <c r="AD15" s="18">
        <v>3.0323621824832099</v>
      </c>
      <c r="AE15" s="18">
        <v>52.110799999999998</v>
      </c>
      <c r="AF15" s="18">
        <f t="shared" si="11"/>
        <v>1718.4886522139091</v>
      </c>
      <c r="AG15" s="32">
        <f t="shared" si="12"/>
        <v>516.14615257914545</v>
      </c>
      <c r="AH15" s="32">
        <f t="shared" si="13"/>
        <v>499.05849999999998</v>
      </c>
      <c r="AI15" s="32">
        <f t="shared" si="14"/>
        <v>96.689377128210737</v>
      </c>
      <c r="AJ15" s="18">
        <v>30.884015718862301</v>
      </c>
      <c r="AK15" s="18">
        <v>0.56000000000000005</v>
      </c>
      <c r="AL15" s="18">
        <f t="shared" si="15"/>
        <v>1.8132357045071119</v>
      </c>
      <c r="AM15" s="18">
        <v>6.5416459399306</v>
      </c>
      <c r="AN15" s="18">
        <v>0</v>
      </c>
      <c r="AO15" s="18">
        <f t="shared" si="16"/>
        <v>0</v>
      </c>
      <c r="AP15" s="18">
        <v>2.8896517420740899</v>
      </c>
      <c r="AQ15" s="18">
        <v>15.7773</v>
      </c>
      <c r="AR15" s="18">
        <f t="shared" si="17"/>
        <v>545.99313025436106</v>
      </c>
      <c r="AS15" s="32">
        <f t="shared" si="18"/>
        <v>40.315313400866991</v>
      </c>
      <c r="AT15" s="32">
        <f t="shared" si="19"/>
        <v>16.337299999999999</v>
      </c>
      <c r="AU15" s="32">
        <f t="shared" si="20"/>
        <v>40.523807510941147</v>
      </c>
      <c r="AV15" s="18">
        <v>26.1147397686419</v>
      </c>
      <c r="AW15" s="18">
        <v>22.9313</v>
      </c>
      <c r="AX15" s="18">
        <f t="shared" si="21"/>
        <v>87.809797084539525</v>
      </c>
      <c r="AY15" s="18">
        <v>2.4523634941181101</v>
      </c>
      <c r="AZ15" s="18">
        <v>18.892499999999998</v>
      </c>
      <c r="BA15" s="18">
        <v>40.6</v>
      </c>
      <c r="BB15" s="32">
        <f t="shared" si="22"/>
        <v>28.567103262760011</v>
      </c>
      <c r="BC15" s="32">
        <f t="shared" si="23"/>
        <v>41.823799999999999</v>
      </c>
      <c r="BD15" s="32">
        <f t="shared" si="24"/>
        <v>146.40546370874563</v>
      </c>
      <c r="BE15" s="32">
        <f t="shared" si="25"/>
        <v>585.02856924277239</v>
      </c>
      <c r="BF15" s="32">
        <f t="shared" si="26"/>
        <v>557.21960000000001</v>
      </c>
      <c r="BG15" s="32">
        <f t="shared" si="27"/>
        <v>95.246562184344825</v>
      </c>
      <c r="BH15" s="18">
        <v>77.389450724780403</v>
      </c>
      <c r="BI15" s="18">
        <v>68.509</v>
      </c>
      <c r="BJ15" s="18">
        <f t="shared" si="28"/>
        <v>88.524985457821785</v>
      </c>
      <c r="BK15" s="18">
        <v>65.170063768236204</v>
      </c>
      <c r="BL15" s="18">
        <v>61.911900000000003</v>
      </c>
      <c r="BM15" s="18">
        <f t="shared" si="29"/>
        <v>95.000520822224161</v>
      </c>
      <c r="BN15" s="18">
        <v>57.023805797206599</v>
      </c>
      <c r="BO15" s="18">
        <v>53.287100000000002</v>
      </c>
      <c r="BP15" s="18">
        <f t="shared" si="30"/>
        <v>93.447112578744012</v>
      </c>
      <c r="BQ15" s="18">
        <v>69.243192753750904</v>
      </c>
      <c r="BR15" s="18">
        <v>63.448300000000003</v>
      </c>
      <c r="BS15" s="18">
        <f t="shared" si="31"/>
        <v>91.631101162017131</v>
      </c>
      <c r="BT15" s="18">
        <v>29.326528695706301</v>
      </c>
      <c r="BU15" s="18">
        <v>22.7607</v>
      </c>
      <c r="BV15" s="18">
        <f t="shared" si="32"/>
        <v>77.611299435287052</v>
      </c>
      <c r="BW15" s="18">
        <v>43.989793043559402</v>
      </c>
      <c r="BX15" s="18">
        <v>39.930199999999999</v>
      </c>
      <c r="BY15" s="18">
        <f t="shared" si="33"/>
        <v>90.77151138324399</v>
      </c>
      <c r="BZ15" s="18">
        <v>20.365644927573801</v>
      </c>
      <c r="CA15" s="18">
        <v>12.2822</v>
      </c>
      <c r="CB15" s="18">
        <f t="shared" si="34"/>
        <v>60.308426488231035</v>
      </c>
      <c r="CC15" s="18">
        <v>44.8044188406624</v>
      </c>
      <c r="CD15" s="18">
        <v>38.535600000000002</v>
      </c>
      <c r="CE15" s="18">
        <f t="shared" si="35"/>
        <v>86.008480853292298</v>
      </c>
      <c r="CF15" s="32">
        <f t="shared" si="36"/>
        <v>407.312898551476</v>
      </c>
      <c r="CG15" s="32">
        <f t="shared" si="37"/>
        <v>360.66500000000002</v>
      </c>
      <c r="CH15" s="32">
        <f t="shared" si="38"/>
        <v>88.547404534113809</v>
      </c>
      <c r="CI15" s="18">
        <v>6.2167847571338504</v>
      </c>
      <c r="CJ15" s="18">
        <v>0</v>
      </c>
      <c r="CK15" s="18">
        <f t="shared" si="39"/>
        <v>0</v>
      </c>
      <c r="CL15" s="18">
        <v>28.532052469811699</v>
      </c>
      <c r="CM15" s="18">
        <v>20.1782</v>
      </c>
      <c r="CN15" s="18">
        <f t="shared" si="40"/>
        <v>70.721165332741194</v>
      </c>
      <c r="CO15" s="18">
        <v>123.728020781651</v>
      </c>
      <c r="CP15" s="18">
        <v>102.3914</v>
      </c>
      <c r="CQ15" s="18">
        <f t="shared" si="41"/>
        <v>82.755223394945602</v>
      </c>
      <c r="CR15" s="18">
        <v>2.4768730419916798</v>
      </c>
      <c r="CS15" s="18">
        <v>0.19400000000000001</v>
      </c>
      <c r="CT15" s="18">
        <f t="shared" si="42"/>
        <v>7.832456355696074</v>
      </c>
      <c r="CU15" s="18">
        <v>215.030381029566</v>
      </c>
      <c r="CV15" s="18">
        <v>33.475200000000001</v>
      </c>
      <c r="CW15" s="18">
        <f t="shared" si="43"/>
        <v>15.567660643914902</v>
      </c>
      <c r="CX15" s="18">
        <v>6.5724709637286001</v>
      </c>
      <c r="CY15" s="18">
        <v>0</v>
      </c>
      <c r="CZ15" s="18">
        <f t="shared" si="44"/>
        <v>0</v>
      </c>
      <c r="DA15" s="32">
        <f t="shared" si="0"/>
        <v>1374.898050838131</v>
      </c>
      <c r="DB15" s="32">
        <f t="shared" si="1"/>
        <v>1074.1233999999999</v>
      </c>
      <c r="DC15" s="32">
        <f t="shared" si="45"/>
        <v>78.123857935882569</v>
      </c>
    </row>
    <row r="16" spans="1:107" s="33" customFormat="1" ht="17.45" customHeight="1">
      <c r="A16" s="30">
        <v>13</v>
      </c>
      <c r="B16" s="31" t="s">
        <v>86</v>
      </c>
      <c r="C16" s="18">
        <v>120.29375977770199</v>
      </c>
      <c r="D16" s="18">
        <v>70.41</v>
      </c>
      <c r="E16" s="18">
        <f t="shared" si="2"/>
        <v>58.531714471403028</v>
      </c>
      <c r="F16" s="18">
        <v>7.5136832041899799</v>
      </c>
      <c r="G16" s="18">
        <v>0.23</v>
      </c>
      <c r="H16" s="18">
        <f t="shared" si="3"/>
        <v>3.0610819454264626</v>
      </c>
      <c r="I16" s="18">
        <v>30.630911210165898</v>
      </c>
      <c r="J16" s="18">
        <v>10.18</v>
      </c>
      <c r="K16" s="18">
        <f t="shared" si="4"/>
        <v>33.234401452025445</v>
      </c>
      <c r="L16" s="18">
        <v>10.0435843979444</v>
      </c>
      <c r="M16" s="18">
        <v>0</v>
      </c>
      <c r="N16" s="18">
        <f t="shared" si="5"/>
        <v>0</v>
      </c>
      <c r="O16" s="18">
        <v>1.2453693949953299</v>
      </c>
      <c r="P16" s="18">
        <v>0</v>
      </c>
      <c r="Q16" s="18">
        <f t="shared" si="6"/>
        <v>0</v>
      </c>
      <c r="R16" s="18">
        <v>12.186244102982601</v>
      </c>
      <c r="S16" s="18">
        <v>2.68</v>
      </c>
      <c r="T16" s="18">
        <f t="shared" si="7"/>
        <v>21.992009821500837</v>
      </c>
      <c r="U16" s="18">
        <v>7.50927896560448</v>
      </c>
      <c r="V16" s="18">
        <v>2.52</v>
      </c>
      <c r="W16" s="18">
        <f t="shared" si="8"/>
        <v>33.558481600465427</v>
      </c>
      <c r="X16" s="18">
        <v>10.1490582472606</v>
      </c>
      <c r="Y16" s="18">
        <v>2.77</v>
      </c>
      <c r="Z16" s="18">
        <f t="shared" si="9"/>
        <v>27.293172750759108</v>
      </c>
      <c r="AA16" s="18">
        <v>9.4954117066072605</v>
      </c>
      <c r="AB16" s="18">
        <v>6.29</v>
      </c>
      <c r="AC16" s="18">
        <f t="shared" si="10"/>
        <v>66.242520012304311</v>
      </c>
      <c r="AD16" s="18">
        <v>1.5410912651577899</v>
      </c>
      <c r="AE16" s="18">
        <v>11.46</v>
      </c>
      <c r="AF16" s="18">
        <f t="shared" si="11"/>
        <v>743.62889850177885</v>
      </c>
      <c r="AG16" s="32">
        <f t="shared" si="12"/>
        <v>210.60839227261033</v>
      </c>
      <c r="AH16" s="32">
        <f t="shared" si="13"/>
        <v>106.53999999999999</v>
      </c>
      <c r="AI16" s="32">
        <f t="shared" si="14"/>
        <v>50.586778072022511</v>
      </c>
      <c r="AJ16" s="18">
        <v>11.3768807387168</v>
      </c>
      <c r="AK16" s="18">
        <v>0</v>
      </c>
      <c r="AL16" s="18">
        <f t="shared" si="15"/>
        <v>0</v>
      </c>
      <c r="AM16" s="18">
        <v>4.0955333949427501</v>
      </c>
      <c r="AN16" s="18">
        <v>0</v>
      </c>
      <c r="AO16" s="18">
        <f t="shared" si="16"/>
        <v>0</v>
      </c>
      <c r="AP16" s="18">
        <v>1.73830175960424</v>
      </c>
      <c r="AQ16" s="18">
        <v>1.22</v>
      </c>
      <c r="AR16" s="18">
        <f t="shared" si="17"/>
        <v>70.183441583684399</v>
      </c>
      <c r="AS16" s="32">
        <f t="shared" si="18"/>
        <v>17.210715893263789</v>
      </c>
      <c r="AT16" s="32">
        <f t="shared" si="19"/>
        <v>1.22</v>
      </c>
      <c r="AU16" s="32">
        <f t="shared" si="20"/>
        <v>7.088606932832489</v>
      </c>
      <c r="AV16" s="18">
        <v>8.7233720587646992</v>
      </c>
      <c r="AW16" s="18">
        <v>0</v>
      </c>
      <c r="AX16" s="18">
        <f t="shared" si="21"/>
        <v>0</v>
      </c>
      <c r="AY16" s="18">
        <v>0.88613186888391504</v>
      </c>
      <c r="AZ16" s="18">
        <v>101.44</v>
      </c>
      <c r="BA16" s="18">
        <v>13.11</v>
      </c>
      <c r="BB16" s="32">
        <f t="shared" si="22"/>
        <v>9.6095039276486141</v>
      </c>
      <c r="BC16" s="32">
        <f t="shared" si="23"/>
        <v>101.44</v>
      </c>
      <c r="BD16" s="32">
        <f t="shared" si="24"/>
        <v>1055.6216092293303</v>
      </c>
      <c r="BE16" s="32">
        <f t="shared" si="25"/>
        <v>237.42861209352273</v>
      </c>
      <c r="BF16" s="32">
        <f t="shared" si="26"/>
        <v>209.2</v>
      </c>
      <c r="BG16" s="32">
        <f t="shared" si="27"/>
        <v>88.110694897039807</v>
      </c>
      <c r="BH16" s="18">
        <v>54.097835485294397</v>
      </c>
      <c r="BI16" s="18">
        <v>10.46</v>
      </c>
      <c r="BJ16" s="18">
        <f t="shared" si="28"/>
        <v>19.335339216748107</v>
      </c>
      <c r="BK16" s="18">
        <v>45.556071987616299</v>
      </c>
      <c r="BL16" s="18">
        <v>99.9</v>
      </c>
      <c r="BM16" s="18">
        <f t="shared" si="29"/>
        <v>219.29019698440254</v>
      </c>
      <c r="BN16" s="18">
        <v>39.861562989164298</v>
      </c>
      <c r="BO16" s="18">
        <v>13.05</v>
      </c>
      <c r="BP16" s="18">
        <f t="shared" si="30"/>
        <v>32.738304826500219</v>
      </c>
      <c r="BQ16" s="18">
        <v>48.403326486842303</v>
      </c>
      <c r="BR16" s="18">
        <v>121.37</v>
      </c>
      <c r="BS16" s="18">
        <f t="shared" si="31"/>
        <v>250.7472291868051</v>
      </c>
      <c r="BT16" s="18">
        <v>20.5002323944273</v>
      </c>
      <c r="BU16" s="18">
        <v>1.02</v>
      </c>
      <c r="BV16" s="18">
        <f t="shared" si="32"/>
        <v>4.9755533516647974</v>
      </c>
      <c r="BW16" s="18">
        <v>30.750348591641</v>
      </c>
      <c r="BX16" s="18">
        <v>26.87</v>
      </c>
      <c r="BY16" s="18">
        <f t="shared" si="33"/>
        <v>87.38112324132868</v>
      </c>
      <c r="BZ16" s="18">
        <v>14.2362724961301</v>
      </c>
      <c r="CA16" s="18">
        <v>0.02</v>
      </c>
      <c r="CB16" s="18">
        <f t="shared" si="34"/>
        <v>0.14048621228229985</v>
      </c>
      <c r="CC16" s="18">
        <v>31.319799491486201</v>
      </c>
      <c r="CD16" s="18">
        <v>0.5</v>
      </c>
      <c r="CE16" s="18">
        <f t="shared" si="35"/>
        <v>1.5964342304806811</v>
      </c>
      <c r="CF16" s="32">
        <f t="shared" si="36"/>
        <v>284.72544992260185</v>
      </c>
      <c r="CG16" s="32">
        <f t="shared" si="37"/>
        <v>273.19</v>
      </c>
      <c r="CH16" s="32">
        <f t="shared" si="38"/>
        <v>95.948570833503794</v>
      </c>
      <c r="CI16" s="18">
        <v>3.3386699599575098</v>
      </c>
      <c r="CJ16" s="18">
        <v>0</v>
      </c>
      <c r="CK16" s="18">
        <f t="shared" si="39"/>
        <v>0</v>
      </c>
      <c r="CL16" s="18">
        <v>13.663379056673699</v>
      </c>
      <c r="CM16" s="18">
        <v>27.77</v>
      </c>
      <c r="CN16" s="18">
        <f t="shared" si="40"/>
        <v>203.24401368661515</v>
      </c>
      <c r="CO16" s="18">
        <v>58.972900227314597</v>
      </c>
      <c r="CP16" s="18">
        <v>116.08</v>
      </c>
      <c r="CQ16" s="18">
        <f t="shared" si="41"/>
        <v>196.83617314488967</v>
      </c>
      <c r="CR16" s="18">
        <v>1.0003043839654999</v>
      </c>
      <c r="CS16" s="18">
        <v>0.1</v>
      </c>
      <c r="CT16" s="18">
        <f t="shared" si="42"/>
        <v>9.9969570865590605</v>
      </c>
      <c r="CU16" s="18">
        <v>102.526763829739</v>
      </c>
      <c r="CV16" s="18">
        <v>0.19</v>
      </c>
      <c r="CW16" s="18">
        <f t="shared" si="43"/>
        <v>0.18531746531620111</v>
      </c>
      <c r="CX16" s="18">
        <v>2.1884878814685602</v>
      </c>
      <c r="CY16" s="18">
        <v>0.1</v>
      </c>
      <c r="CZ16" s="18">
        <f t="shared" si="44"/>
        <v>4.5693650326679496</v>
      </c>
      <c r="DA16" s="32">
        <f t="shared" si="0"/>
        <v>703.8445673552435</v>
      </c>
      <c r="DB16" s="32">
        <f t="shared" si="1"/>
        <v>626.63</v>
      </c>
      <c r="DC16" s="32">
        <f t="shared" si="45"/>
        <v>89.029599582563534</v>
      </c>
    </row>
    <row r="17" spans="1:107" s="33" customFormat="1" ht="17.45" customHeight="1">
      <c r="A17" s="30">
        <v>14</v>
      </c>
      <c r="B17" s="31" t="s">
        <v>87</v>
      </c>
      <c r="C17" s="18">
        <v>13.2199384347239</v>
      </c>
      <c r="D17" s="18">
        <v>2.5999999999999999E-2</v>
      </c>
      <c r="E17" s="18">
        <f t="shared" si="2"/>
        <v>0.19667262543150424</v>
      </c>
      <c r="F17" s="18">
        <v>0.73234408796775796</v>
      </c>
      <c r="G17" s="18">
        <v>0</v>
      </c>
      <c r="H17" s="18">
        <f t="shared" si="3"/>
        <v>0</v>
      </c>
      <c r="I17" s="18">
        <v>2.47651165063367</v>
      </c>
      <c r="J17" s="18">
        <v>0</v>
      </c>
      <c r="K17" s="18">
        <f t="shared" si="4"/>
        <v>0</v>
      </c>
      <c r="L17" s="18">
        <v>1.1058787662338101</v>
      </c>
      <c r="M17" s="18">
        <v>0</v>
      </c>
      <c r="N17" s="18">
        <f t="shared" si="5"/>
        <v>0</v>
      </c>
      <c r="O17" s="18">
        <v>9.1036047480043597E-2</v>
      </c>
      <c r="P17" s="18">
        <v>0</v>
      </c>
      <c r="Q17" s="18">
        <f t="shared" si="6"/>
        <v>0</v>
      </c>
      <c r="R17" s="18">
        <v>1.8126662515508201</v>
      </c>
      <c r="S17" s="18">
        <v>0</v>
      </c>
      <c r="T17" s="18">
        <f t="shared" si="7"/>
        <v>0</v>
      </c>
      <c r="U17" s="18">
        <v>0.52459830196809798</v>
      </c>
      <c r="V17" s="18">
        <v>0</v>
      </c>
      <c r="W17" s="18">
        <f t="shared" si="8"/>
        <v>0</v>
      </c>
      <c r="X17" s="18">
        <v>0.30788574694308601</v>
      </c>
      <c r="Y17" s="18">
        <v>0</v>
      </c>
      <c r="Z17" s="18">
        <f t="shared" si="9"/>
        <v>0</v>
      </c>
      <c r="AA17" s="18">
        <v>1.24548699448136</v>
      </c>
      <c r="AB17" s="18">
        <v>0</v>
      </c>
      <c r="AC17" s="18">
        <f t="shared" si="10"/>
        <v>0</v>
      </c>
      <c r="AD17" s="18">
        <v>0.32722387303878903</v>
      </c>
      <c r="AE17" s="18">
        <v>0.1202</v>
      </c>
      <c r="AF17" s="18">
        <f t="shared" si="11"/>
        <v>36.733261202415854</v>
      </c>
      <c r="AG17" s="32">
        <f t="shared" si="12"/>
        <v>21.843570155021336</v>
      </c>
      <c r="AH17" s="32">
        <f t="shared" si="13"/>
        <v>0.1462</v>
      </c>
      <c r="AI17" s="32">
        <f t="shared" si="14"/>
        <v>0.66930450911840511</v>
      </c>
      <c r="AJ17" s="18">
        <v>1.3905080488238699</v>
      </c>
      <c r="AK17" s="18">
        <v>0</v>
      </c>
      <c r="AL17" s="18">
        <f t="shared" si="15"/>
        <v>0</v>
      </c>
      <c r="AM17" s="18">
        <v>0.31596396627658502</v>
      </c>
      <c r="AN17" s="18">
        <v>0</v>
      </c>
      <c r="AO17" s="18">
        <f t="shared" si="16"/>
        <v>0</v>
      </c>
      <c r="AP17" s="18">
        <v>0.234721501388822</v>
      </c>
      <c r="AQ17" s="18">
        <v>0</v>
      </c>
      <c r="AR17" s="18">
        <f t="shared" si="17"/>
        <v>0</v>
      </c>
      <c r="AS17" s="32">
        <f t="shared" si="18"/>
        <v>1.9411935164892768</v>
      </c>
      <c r="AT17" s="32">
        <f t="shared" si="19"/>
        <v>0</v>
      </c>
      <c r="AU17" s="32">
        <f t="shared" si="20"/>
        <v>0</v>
      </c>
      <c r="AV17" s="18">
        <v>1.38670794752995</v>
      </c>
      <c r="AW17" s="18">
        <v>0</v>
      </c>
      <c r="AX17" s="18">
        <f t="shared" si="21"/>
        <v>0</v>
      </c>
      <c r="AY17" s="18">
        <v>7.7784425064346796E-2</v>
      </c>
      <c r="AZ17" s="18">
        <v>0</v>
      </c>
      <c r="BA17" s="18">
        <v>0</v>
      </c>
      <c r="BB17" s="32">
        <f t="shared" si="22"/>
        <v>1.4644923725942967</v>
      </c>
      <c r="BC17" s="32">
        <f t="shared" si="23"/>
        <v>0</v>
      </c>
      <c r="BD17" s="32">
        <f t="shared" si="24"/>
        <v>0</v>
      </c>
      <c r="BE17" s="32">
        <f t="shared" si="25"/>
        <v>25.249256044104911</v>
      </c>
      <c r="BF17" s="32">
        <f t="shared" si="26"/>
        <v>0.1462</v>
      </c>
      <c r="BG17" s="32">
        <f t="shared" si="27"/>
        <v>0.57902696120876074</v>
      </c>
      <c r="BH17" s="18">
        <v>5.29775674558564</v>
      </c>
      <c r="BI17" s="18">
        <v>0</v>
      </c>
      <c r="BJ17" s="18">
        <f t="shared" si="28"/>
        <v>0</v>
      </c>
      <c r="BK17" s="18">
        <v>4.4612688383879</v>
      </c>
      <c r="BL17" s="18">
        <v>17.888300000000001</v>
      </c>
      <c r="BM17" s="18">
        <f t="shared" si="29"/>
        <v>400.9688868349844</v>
      </c>
      <c r="BN17" s="18">
        <v>3.9036102335894198</v>
      </c>
      <c r="BO17" s="18">
        <v>0</v>
      </c>
      <c r="BP17" s="18">
        <f t="shared" si="30"/>
        <v>0</v>
      </c>
      <c r="BQ17" s="18">
        <v>4.7400981407871496</v>
      </c>
      <c r="BR17" s="18">
        <v>706.16420000000005</v>
      </c>
      <c r="BS17" s="18">
        <f t="shared" si="31"/>
        <v>14897.670449555988</v>
      </c>
      <c r="BT17" s="18">
        <v>2.0075709772745598</v>
      </c>
      <c r="BU17" s="18">
        <v>0</v>
      </c>
      <c r="BV17" s="18">
        <f t="shared" si="32"/>
        <v>0</v>
      </c>
      <c r="BW17" s="18">
        <v>3.0113564659118301</v>
      </c>
      <c r="BX17" s="18">
        <v>0.76219999999999999</v>
      </c>
      <c r="BY17" s="18">
        <f t="shared" si="33"/>
        <v>25.310852721290438</v>
      </c>
      <c r="BZ17" s="18">
        <v>1.39414651199622</v>
      </c>
      <c r="CA17" s="18">
        <v>0</v>
      </c>
      <c r="CB17" s="18">
        <f t="shared" si="34"/>
        <v>0</v>
      </c>
      <c r="CC17" s="18">
        <v>3.0671223263916798</v>
      </c>
      <c r="CD17" s="18">
        <v>0</v>
      </c>
      <c r="CE17" s="18">
        <f t="shared" si="35"/>
        <v>0</v>
      </c>
      <c r="CF17" s="32">
        <f t="shared" si="36"/>
        <v>27.882930239924402</v>
      </c>
      <c r="CG17" s="32">
        <f t="shared" si="37"/>
        <v>724.81470000000002</v>
      </c>
      <c r="CH17" s="32">
        <f t="shared" si="38"/>
        <v>2599.4925704120155</v>
      </c>
      <c r="CI17" s="18">
        <v>0.61569842813054099</v>
      </c>
      <c r="CJ17" s="18">
        <v>0</v>
      </c>
      <c r="CK17" s="18">
        <f t="shared" si="39"/>
        <v>0</v>
      </c>
      <c r="CL17" s="18">
        <v>1.7169184749259101</v>
      </c>
      <c r="CM17" s="18">
        <v>20.719200000000001</v>
      </c>
      <c r="CN17" s="18">
        <f t="shared" si="40"/>
        <v>1206.7666754470733</v>
      </c>
      <c r="CO17" s="18">
        <v>13.7098239838444</v>
      </c>
      <c r="CP17" s="18">
        <v>8.5818999999999992</v>
      </c>
      <c r="CQ17" s="18">
        <f t="shared" si="41"/>
        <v>62.596719039667278</v>
      </c>
      <c r="CR17" s="18">
        <v>0.118549542942775</v>
      </c>
      <c r="CS17" s="18">
        <v>7.0000000000000007E-2</v>
      </c>
      <c r="CT17" s="18">
        <f t="shared" si="42"/>
        <v>59.047043339331708</v>
      </c>
      <c r="CU17" s="18">
        <v>34.8748141501992</v>
      </c>
      <c r="CV17" s="18">
        <v>4.9203000000000001</v>
      </c>
      <c r="CW17" s="18">
        <f t="shared" si="43"/>
        <v>14.108462281144215</v>
      </c>
      <c r="CX17" s="18">
        <v>0.178437167801307</v>
      </c>
      <c r="CY17" s="18">
        <v>0</v>
      </c>
      <c r="CZ17" s="18">
        <f t="shared" si="44"/>
        <v>0</v>
      </c>
      <c r="DA17" s="32">
        <f t="shared" si="0"/>
        <v>104.34642803187344</v>
      </c>
      <c r="DB17" s="32">
        <f t="shared" si="1"/>
        <v>759.25229999999999</v>
      </c>
      <c r="DC17" s="32">
        <f t="shared" si="45"/>
        <v>727.62653626061865</v>
      </c>
    </row>
    <row r="18" spans="1:107" s="33" customFormat="1" ht="17.45" customHeight="1">
      <c r="A18" s="30">
        <v>15</v>
      </c>
      <c r="B18" s="31" t="s">
        <v>88</v>
      </c>
      <c r="C18" s="18">
        <v>340.88166940910497</v>
      </c>
      <c r="D18" s="18">
        <v>107.51739999999999</v>
      </c>
      <c r="E18" s="18">
        <f t="shared" si="2"/>
        <v>31.540974375763309</v>
      </c>
      <c r="F18" s="18">
        <v>21.9523592062408</v>
      </c>
      <c r="G18" s="18">
        <v>0</v>
      </c>
      <c r="H18" s="18">
        <f t="shared" si="3"/>
        <v>0</v>
      </c>
      <c r="I18" s="18">
        <v>68.7936308614768</v>
      </c>
      <c r="J18" s="18">
        <v>91.861000000000004</v>
      </c>
      <c r="K18" s="18">
        <f t="shared" si="4"/>
        <v>133.53125696326711</v>
      </c>
      <c r="L18" s="18">
        <v>25.2659572824513</v>
      </c>
      <c r="M18" s="18">
        <v>0</v>
      </c>
      <c r="N18" s="18">
        <f t="shared" si="5"/>
        <v>0</v>
      </c>
      <c r="O18" s="18">
        <v>3.68657224677295</v>
      </c>
      <c r="P18" s="18">
        <v>0</v>
      </c>
      <c r="Q18" s="18">
        <f t="shared" si="6"/>
        <v>0</v>
      </c>
      <c r="R18" s="18">
        <v>34.595159518325197</v>
      </c>
      <c r="S18" s="18">
        <v>2.4601000000000002</v>
      </c>
      <c r="T18" s="18">
        <f t="shared" si="7"/>
        <v>7.1111104392996811</v>
      </c>
      <c r="U18" s="18">
        <v>15.5690153381753</v>
      </c>
      <c r="V18" s="18">
        <v>2.8700999999999999</v>
      </c>
      <c r="W18" s="18">
        <f t="shared" si="8"/>
        <v>18.434691839261671</v>
      </c>
      <c r="X18" s="18">
        <v>12.7635142748</v>
      </c>
      <c r="Y18" s="18">
        <v>0</v>
      </c>
      <c r="Z18" s="18">
        <f t="shared" si="9"/>
        <v>0</v>
      </c>
      <c r="AA18" s="18">
        <v>22.202294165154299</v>
      </c>
      <c r="AB18" s="18">
        <v>0.9042</v>
      </c>
      <c r="AC18" s="18">
        <f t="shared" si="10"/>
        <v>4.0725521122907624</v>
      </c>
      <c r="AD18" s="18">
        <v>2.9454775302303302</v>
      </c>
      <c r="AE18" s="18">
        <v>8.1325000000000003</v>
      </c>
      <c r="AF18" s="18">
        <f t="shared" si="11"/>
        <v>276.10124051308094</v>
      </c>
      <c r="AG18" s="32">
        <f t="shared" si="12"/>
        <v>548.65564983273191</v>
      </c>
      <c r="AH18" s="32">
        <f t="shared" si="13"/>
        <v>213.74529999999999</v>
      </c>
      <c r="AI18" s="32">
        <f t="shared" si="14"/>
        <v>38.958005821167482</v>
      </c>
      <c r="AJ18" s="18">
        <v>26.047451889820302</v>
      </c>
      <c r="AK18" s="18">
        <v>0.30059999999999998</v>
      </c>
      <c r="AL18" s="18">
        <f t="shared" si="15"/>
        <v>1.1540476253551641</v>
      </c>
      <c r="AM18" s="18">
        <v>6.5501254411189196</v>
      </c>
      <c r="AN18" s="18">
        <v>0</v>
      </c>
      <c r="AO18" s="18">
        <f t="shared" si="16"/>
        <v>0</v>
      </c>
      <c r="AP18" s="18">
        <v>2.8197800710665701</v>
      </c>
      <c r="AQ18" s="18">
        <v>22.2514</v>
      </c>
      <c r="AR18" s="18">
        <f t="shared" si="17"/>
        <v>789.11828012116916</v>
      </c>
      <c r="AS18" s="32">
        <f t="shared" si="18"/>
        <v>35.417357402005791</v>
      </c>
      <c r="AT18" s="32">
        <f t="shared" si="19"/>
        <v>22.552</v>
      </c>
      <c r="AU18" s="32">
        <f t="shared" si="20"/>
        <v>63.674993433368954</v>
      </c>
      <c r="AV18" s="18">
        <v>22.432103817859399</v>
      </c>
      <c r="AW18" s="18">
        <v>0</v>
      </c>
      <c r="AX18" s="18">
        <f t="shared" si="21"/>
        <v>0</v>
      </c>
      <c r="AY18" s="18">
        <v>1.8120263342410301</v>
      </c>
      <c r="AZ18" s="18">
        <v>0</v>
      </c>
      <c r="BA18" s="18">
        <v>29.1</v>
      </c>
      <c r="BB18" s="32">
        <f t="shared" si="22"/>
        <v>24.244130152100428</v>
      </c>
      <c r="BC18" s="32">
        <f t="shared" si="23"/>
        <v>0</v>
      </c>
      <c r="BD18" s="32">
        <f t="shared" si="24"/>
        <v>0</v>
      </c>
      <c r="BE18" s="32">
        <f t="shared" si="25"/>
        <v>608.31713738683811</v>
      </c>
      <c r="BF18" s="32">
        <f t="shared" si="26"/>
        <v>236.29729999999998</v>
      </c>
      <c r="BG18" s="32">
        <f t="shared" si="27"/>
        <v>38.844425954374344</v>
      </c>
      <c r="BH18" s="18">
        <v>78.468012524760397</v>
      </c>
      <c r="BI18" s="18">
        <v>33.238700000000001</v>
      </c>
      <c r="BJ18" s="18">
        <f t="shared" si="28"/>
        <v>42.359553823937631</v>
      </c>
      <c r="BK18" s="18">
        <v>66.078326336640302</v>
      </c>
      <c r="BL18" s="18">
        <v>444.84780000000001</v>
      </c>
      <c r="BM18" s="18">
        <f t="shared" si="29"/>
        <v>673.21287426938477</v>
      </c>
      <c r="BN18" s="18">
        <v>57.818535544560298</v>
      </c>
      <c r="BO18" s="18">
        <v>71.021199999999993</v>
      </c>
      <c r="BP18" s="18">
        <f t="shared" si="30"/>
        <v>122.83465731376835</v>
      </c>
      <c r="BQ18" s="18">
        <v>70.2082217326803</v>
      </c>
      <c r="BR18" s="18">
        <v>206.49109999999999</v>
      </c>
      <c r="BS18" s="18">
        <f t="shared" si="31"/>
        <v>294.11242003282808</v>
      </c>
      <c r="BT18" s="18">
        <v>29.7352468514881</v>
      </c>
      <c r="BU18" s="18">
        <v>1.514</v>
      </c>
      <c r="BV18" s="18">
        <f t="shared" si="32"/>
        <v>5.0916005761163934</v>
      </c>
      <c r="BW18" s="18">
        <v>44.602870277232199</v>
      </c>
      <c r="BX18" s="18">
        <v>29.5581</v>
      </c>
      <c r="BY18" s="18">
        <f t="shared" si="33"/>
        <v>66.269501976620788</v>
      </c>
      <c r="BZ18" s="18">
        <v>20.649476980200099</v>
      </c>
      <c r="CA18" s="18">
        <v>0.1125</v>
      </c>
      <c r="CB18" s="18">
        <f t="shared" si="34"/>
        <v>0.54480798766899252</v>
      </c>
      <c r="CC18" s="18">
        <v>45.428849356440203</v>
      </c>
      <c r="CD18" s="18">
        <v>0</v>
      </c>
      <c r="CE18" s="18">
        <f t="shared" si="35"/>
        <v>0</v>
      </c>
      <c r="CF18" s="32">
        <f t="shared" si="36"/>
        <v>412.98953960400195</v>
      </c>
      <c r="CG18" s="32">
        <f t="shared" si="37"/>
        <v>786.78339999999992</v>
      </c>
      <c r="CH18" s="32">
        <f t="shared" si="38"/>
        <v>190.50928039349688</v>
      </c>
      <c r="CI18" s="18">
        <v>7.67746617894863</v>
      </c>
      <c r="CJ18" s="18">
        <v>0</v>
      </c>
      <c r="CK18" s="18">
        <f t="shared" si="39"/>
        <v>0</v>
      </c>
      <c r="CL18" s="18">
        <v>37.340470042890097</v>
      </c>
      <c r="CM18" s="18">
        <v>24.267399999999999</v>
      </c>
      <c r="CN18" s="18">
        <f t="shared" si="40"/>
        <v>64.989540764018031</v>
      </c>
      <c r="CO18" s="18">
        <v>125.9503616959</v>
      </c>
      <c r="CP18" s="18">
        <v>14.657</v>
      </c>
      <c r="CQ18" s="18">
        <f t="shared" si="41"/>
        <v>11.63712418340528</v>
      </c>
      <c r="CR18" s="18">
        <v>2.1797598112901202</v>
      </c>
      <c r="CS18" s="18">
        <v>0</v>
      </c>
      <c r="CT18" s="18">
        <f t="shared" si="42"/>
        <v>0</v>
      </c>
      <c r="CU18" s="18">
        <v>202.605899046193</v>
      </c>
      <c r="CV18" s="18">
        <v>16.007899999999999</v>
      </c>
      <c r="CW18" s="18">
        <f t="shared" si="43"/>
        <v>7.9010039072703844</v>
      </c>
      <c r="CX18" s="18">
        <v>7.1332991390704796</v>
      </c>
      <c r="CY18" s="18">
        <v>3.2599999999999997E-2</v>
      </c>
      <c r="CZ18" s="18">
        <f t="shared" si="44"/>
        <v>0.45701153651952425</v>
      </c>
      <c r="DA18" s="32">
        <f t="shared" si="0"/>
        <v>1404.1939329051324</v>
      </c>
      <c r="DB18" s="32">
        <f t="shared" si="1"/>
        <v>1078.0455999999999</v>
      </c>
      <c r="DC18" s="32">
        <f t="shared" si="45"/>
        <v>76.773270040387857</v>
      </c>
    </row>
    <row r="19" spans="1:107" s="33" customFormat="1" ht="17.45" customHeight="1">
      <c r="A19" s="30">
        <v>16</v>
      </c>
      <c r="B19" s="31" t="s">
        <v>89</v>
      </c>
      <c r="C19" s="18">
        <v>5148.7664747252902</v>
      </c>
      <c r="D19" s="18">
        <v>1646.3204000000001</v>
      </c>
      <c r="E19" s="18">
        <f t="shared" si="2"/>
        <v>31.975045053637601</v>
      </c>
      <c r="F19" s="18">
        <v>339.764303787458</v>
      </c>
      <c r="G19" s="18">
        <v>0</v>
      </c>
      <c r="H19" s="18">
        <f t="shared" si="3"/>
        <v>0</v>
      </c>
      <c r="I19" s="18">
        <v>1088.2543353248</v>
      </c>
      <c r="J19" s="18">
        <v>42.097000000000001</v>
      </c>
      <c r="K19" s="18">
        <f t="shared" si="4"/>
        <v>3.8683052879762472</v>
      </c>
      <c r="L19" s="18">
        <v>425.34837359922</v>
      </c>
      <c r="M19" s="18">
        <v>80.491299999999995</v>
      </c>
      <c r="N19" s="18">
        <f t="shared" si="5"/>
        <v>18.923617673413762</v>
      </c>
      <c r="O19" s="18">
        <v>71.237221910791405</v>
      </c>
      <c r="P19" s="18">
        <v>0</v>
      </c>
      <c r="Q19" s="18">
        <f t="shared" si="6"/>
        <v>0</v>
      </c>
      <c r="R19" s="18">
        <v>518.03981158793499</v>
      </c>
      <c r="S19" s="18">
        <v>89.983599999999996</v>
      </c>
      <c r="T19" s="18">
        <f t="shared" si="7"/>
        <v>17.37001635534061</v>
      </c>
      <c r="U19" s="18">
        <v>274.03457459577902</v>
      </c>
      <c r="V19" s="18">
        <v>103.45099999999999</v>
      </c>
      <c r="W19" s="18">
        <f t="shared" si="8"/>
        <v>37.751075809538911</v>
      </c>
      <c r="X19" s="18">
        <v>247.601849096937</v>
      </c>
      <c r="Y19" s="18">
        <v>27.472100000000001</v>
      </c>
      <c r="Z19" s="18">
        <f t="shared" si="9"/>
        <v>11.095272551556986</v>
      </c>
      <c r="AA19" s="18">
        <v>326.155315359035</v>
      </c>
      <c r="AB19" s="18">
        <v>90.504999999999995</v>
      </c>
      <c r="AC19" s="18">
        <f t="shared" si="10"/>
        <v>27.749049528863633</v>
      </c>
      <c r="AD19" s="18">
        <v>56.525391995498197</v>
      </c>
      <c r="AE19" s="18">
        <v>116.23220000000001</v>
      </c>
      <c r="AF19" s="18">
        <f t="shared" si="11"/>
        <v>205.62829534956077</v>
      </c>
      <c r="AG19" s="32">
        <f t="shared" si="12"/>
        <v>8495.7276519827446</v>
      </c>
      <c r="AH19" s="32">
        <f t="shared" si="13"/>
        <v>2196.5526</v>
      </c>
      <c r="AI19" s="32">
        <f t="shared" si="14"/>
        <v>25.854790666310564</v>
      </c>
      <c r="AJ19" s="18">
        <v>416.465552941976</v>
      </c>
      <c r="AK19" s="18">
        <v>36.371899999999997</v>
      </c>
      <c r="AL19" s="18">
        <f t="shared" si="15"/>
        <v>8.7334714103155378</v>
      </c>
      <c r="AM19" s="18">
        <v>111.603829736024</v>
      </c>
      <c r="AN19" s="18">
        <v>0</v>
      </c>
      <c r="AO19" s="18">
        <f t="shared" si="16"/>
        <v>0</v>
      </c>
      <c r="AP19" s="18">
        <v>43.578557156058103</v>
      </c>
      <c r="AQ19" s="18">
        <v>0</v>
      </c>
      <c r="AR19" s="18">
        <f t="shared" si="17"/>
        <v>0</v>
      </c>
      <c r="AS19" s="32">
        <f t="shared" si="18"/>
        <v>571.64793983405809</v>
      </c>
      <c r="AT19" s="32">
        <f t="shared" si="19"/>
        <v>36.371899999999997</v>
      </c>
      <c r="AU19" s="32">
        <f t="shared" si="20"/>
        <v>6.3626399161970717</v>
      </c>
      <c r="AV19" s="18">
        <v>399.50548544527402</v>
      </c>
      <c r="AW19" s="18">
        <v>183.94800000000001</v>
      </c>
      <c r="AX19" s="18">
        <f t="shared" si="21"/>
        <v>46.043923475788667</v>
      </c>
      <c r="AY19" s="18">
        <v>40.604119531595799</v>
      </c>
      <c r="AZ19" s="18">
        <v>66.964200000000005</v>
      </c>
      <c r="BA19" s="18">
        <v>19.98</v>
      </c>
      <c r="BB19" s="32">
        <f t="shared" si="22"/>
        <v>440.10960497686983</v>
      </c>
      <c r="BC19" s="32">
        <f t="shared" si="23"/>
        <v>250.91220000000001</v>
      </c>
      <c r="BD19" s="32">
        <f t="shared" si="24"/>
        <v>57.011298359004648</v>
      </c>
      <c r="BE19" s="32">
        <f t="shared" si="25"/>
        <v>9507.485196793672</v>
      </c>
      <c r="BF19" s="32">
        <f t="shared" si="26"/>
        <v>2483.8366999999998</v>
      </c>
      <c r="BG19" s="32">
        <f t="shared" si="27"/>
        <v>26.125065131183746</v>
      </c>
      <c r="BH19" s="18">
        <v>1289.508808646</v>
      </c>
      <c r="BI19" s="18">
        <v>393.52179999999998</v>
      </c>
      <c r="BJ19" s="18">
        <f t="shared" si="28"/>
        <v>30.517185874302221</v>
      </c>
      <c r="BK19" s="18">
        <v>1085.90215464926</v>
      </c>
      <c r="BL19" s="18">
        <v>979.66780000000006</v>
      </c>
      <c r="BM19" s="18">
        <f t="shared" si="29"/>
        <v>90.216949640037043</v>
      </c>
      <c r="BN19" s="18">
        <v>950.16438531810604</v>
      </c>
      <c r="BO19" s="18">
        <v>890.76469999999995</v>
      </c>
      <c r="BP19" s="18">
        <f t="shared" si="30"/>
        <v>93.748483290265654</v>
      </c>
      <c r="BQ19" s="18">
        <v>1153.77103931484</v>
      </c>
      <c r="BR19" s="18">
        <v>2534.0524</v>
      </c>
      <c r="BS19" s="18">
        <f t="shared" si="31"/>
        <v>219.6321725586761</v>
      </c>
      <c r="BT19" s="18">
        <v>488.65596959216901</v>
      </c>
      <c r="BU19" s="18">
        <v>313.84570000000002</v>
      </c>
      <c r="BV19" s="18">
        <f t="shared" si="32"/>
        <v>64.226310437163974</v>
      </c>
      <c r="BW19" s="18">
        <v>732.98395438825298</v>
      </c>
      <c r="BX19" s="18">
        <v>398.25830000000002</v>
      </c>
      <c r="BY19" s="18">
        <f t="shared" si="33"/>
        <v>54.333836043162179</v>
      </c>
      <c r="BZ19" s="18">
        <v>339.34442332789502</v>
      </c>
      <c r="CA19" s="18">
        <v>12.736800000000001</v>
      </c>
      <c r="CB19" s="18">
        <f t="shared" si="34"/>
        <v>3.753354740617894</v>
      </c>
      <c r="CC19" s="18">
        <v>746.55773132136903</v>
      </c>
      <c r="CD19" s="18">
        <v>3610.0702999999999</v>
      </c>
      <c r="CE19" s="18">
        <f t="shared" si="35"/>
        <v>483.5621075962016</v>
      </c>
      <c r="CF19" s="32">
        <f t="shared" si="36"/>
        <v>6786.8884665578917</v>
      </c>
      <c r="CG19" s="32">
        <f t="shared" si="37"/>
        <v>9132.9177999999993</v>
      </c>
      <c r="CH19" s="32">
        <f t="shared" si="38"/>
        <v>134.56708247088588</v>
      </c>
      <c r="CI19" s="18">
        <v>124.821097740282</v>
      </c>
      <c r="CJ19" s="18">
        <v>1996.5388</v>
      </c>
      <c r="CK19" s="18">
        <f t="shared" si="39"/>
        <v>1599.5203023724741</v>
      </c>
      <c r="CL19" s="18">
        <v>452.48538017218499</v>
      </c>
      <c r="CM19" s="18">
        <v>242.0966</v>
      </c>
      <c r="CN19" s="18">
        <f t="shared" si="40"/>
        <v>53.503739702678253</v>
      </c>
      <c r="CO19" s="18">
        <v>1708.8617682567101</v>
      </c>
      <c r="CP19" s="18">
        <v>774.42920000000004</v>
      </c>
      <c r="CQ19" s="18">
        <f t="shared" si="41"/>
        <v>45.318422729418984</v>
      </c>
      <c r="CR19" s="18">
        <v>44.4489060484972</v>
      </c>
      <c r="CS19" s="18">
        <v>0</v>
      </c>
      <c r="CT19" s="18">
        <f t="shared" si="42"/>
        <v>0</v>
      </c>
      <c r="CU19" s="18">
        <v>2647.3570982778201</v>
      </c>
      <c r="CV19" s="18">
        <v>0</v>
      </c>
      <c r="CW19" s="18">
        <f t="shared" si="43"/>
        <v>0</v>
      </c>
      <c r="CX19" s="18">
        <v>136.01254204277399</v>
      </c>
      <c r="CY19" s="18">
        <v>0</v>
      </c>
      <c r="CZ19" s="18">
        <f t="shared" si="44"/>
        <v>0</v>
      </c>
      <c r="DA19" s="32">
        <f t="shared" si="0"/>
        <v>21408.36045588983</v>
      </c>
      <c r="DB19" s="32">
        <f t="shared" si="1"/>
        <v>14629.819099999999</v>
      </c>
      <c r="DC19" s="32">
        <f t="shared" si="45"/>
        <v>68.336943084191532</v>
      </c>
    </row>
    <row r="20" spans="1:107" s="33" customFormat="1" ht="17.45" customHeight="1">
      <c r="A20" s="30">
        <v>17</v>
      </c>
      <c r="B20" s="31" t="s">
        <v>90</v>
      </c>
      <c r="C20" s="18">
        <v>175.23532883204899</v>
      </c>
      <c r="D20" s="18">
        <v>162.1728</v>
      </c>
      <c r="E20" s="18">
        <f t="shared" si="2"/>
        <v>92.545721847808139</v>
      </c>
      <c r="F20" s="18">
        <v>10.0186065104399</v>
      </c>
      <c r="G20" s="18">
        <v>5.9238999999999997</v>
      </c>
      <c r="H20" s="18">
        <f t="shared" si="3"/>
        <v>59.128981598658385</v>
      </c>
      <c r="I20" s="18">
        <v>33.223210396685403</v>
      </c>
      <c r="J20" s="18">
        <v>29.648900000000001</v>
      </c>
      <c r="K20" s="18">
        <f t="shared" si="4"/>
        <v>89.241526167976829</v>
      </c>
      <c r="L20" s="18">
        <v>13.013822157249001</v>
      </c>
      <c r="M20" s="18">
        <v>10.649699999999999</v>
      </c>
      <c r="N20" s="18">
        <f t="shared" si="5"/>
        <v>81.833760069234302</v>
      </c>
      <c r="O20" s="18">
        <v>1.6064338213631</v>
      </c>
      <c r="P20" s="18">
        <v>0</v>
      </c>
      <c r="Q20" s="18">
        <f t="shared" si="6"/>
        <v>0</v>
      </c>
      <c r="R20" s="18">
        <v>19.359022286969001</v>
      </c>
      <c r="S20" s="18">
        <v>17.805700000000002</v>
      </c>
      <c r="T20" s="18">
        <f t="shared" si="7"/>
        <v>91.976235865927094</v>
      </c>
      <c r="U20" s="18">
        <v>8.9817663612681695</v>
      </c>
      <c r="V20" s="18">
        <v>8.7788000000000004</v>
      </c>
      <c r="W20" s="18">
        <f t="shared" si="8"/>
        <v>97.740240025131186</v>
      </c>
      <c r="X20" s="18">
        <v>8.1513848874064898</v>
      </c>
      <c r="Y20" s="18">
        <v>3.5472000000000001</v>
      </c>
      <c r="Z20" s="18">
        <f t="shared" si="9"/>
        <v>43.516531840868652</v>
      </c>
      <c r="AA20" s="18">
        <v>12.0640425066233</v>
      </c>
      <c r="AB20" s="18">
        <v>7.2374000000000001</v>
      </c>
      <c r="AC20" s="18">
        <f t="shared" si="10"/>
        <v>59.991499499662595</v>
      </c>
      <c r="AD20" s="18">
        <v>1.77246796434062</v>
      </c>
      <c r="AE20" s="18">
        <v>11.1332</v>
      </c>
      <c r="AF20" s="18">
        <f t="shared" si="11"/>
        <v>628.11854566531963</v>
      </c>
      <c r="AG20" s="32">
        <f t="shared" si="12"/>
        <v>283.42608572439394</v>
      </c>
      <c r="AH20" s="32">
        <f t="shared" si="13"/>
        <v>256.89760000000001</v>
      </c>
      <c r="AI20" s="32">
        <f t="shared" si="14"/>
        <v>90.64006911834133</v>
      </c>
      <c r="AJ20" s="18">
        <v>15.2967840607326</v>
      </c>
      <c r="AK20" s="18">
        <v>1.6008</v>
      </c>
      <c r="AL20" s="18">
        <f t="shared" si="15"/>
        <v>10.464944746845918</v>
      </c>
      <c r="AM20" s="18">
        <v>3.7310702411035801</v>
      </c>
      <c r="AN20" s="18">
        <v>6.0271999999999997</v>
      </c>
      <c r="AO20" s="18">
        <f t="shared" si="16"/>
        <v>161.54078080870619</v>
      </c>
      <c r="AP20" s="18">
        <v>1.7759381887744301</v>
      </c>
      <c r="AQ20" s="18">
        <v>0</v>
      </c>
      <c r="AR20" s="18">
        <f t="shared" si="17"/>
        <v>0</v>
      </c>
      <c r="AS20" s="32">
        <f t="shared" si="18"/>
        <v>20.803792490610611</v>
      </c>
      <c r="AT20" s="32">
        <f t="shared" si="19"/>
        <v>7.6280000000000001</v>
      </c>
      <c r="AU20" s="32">
        <f t="shared" si="20"/>
        <v>36.666391493006621</v>
      </c>
      <c r="AV20" s="18">
        <v>13.846498491459201</v>
      </c>
      <c r="AW20" s="18">
        <v>11.000299999999999</v>
      </c>
      <c r="AX20" s="18">
        <f t="shared" si="21"/>
        <v>79.444633650776083</v>
      </c>
      <c r="AY20" s="18">
        <v>0.98786906661476903</v>
      </c>
      <c r="AZ20" s="18">
        <v>5.0774999999999997</v>
      </c>
      <c r="BA20" s="18">
        <v>45.65</v>
      </c>
      <c r="BB20" s="32">
        <f t="shared" si="22"/>
        <v>14.83436755807397</v>
      </c>
      <c r="BC20" s="32">
        <f t="shared" si="23"/>
        <v>16.0778</v>
      </c>
      <c r="BD20" s="32">
        <f t="shared" si="24"/>
        <v>108.3821061939999</v>
      </c>
      <c r="BE20" s="32">
        <f t="shared" si="25"/>
        <v>319.06424577307854</v>
      </c>
      <c r="BF20" s="32">
        <f t="shared" si="26"/>
        <v>280.60340000000002</v>
      </c>
      <c r="BG20" s="32">
        <f t="shared" si="27"/>
        <v>87.945736232560435</v>
      </c>
      <c r="BH20" s="18">
        <v>52.1178158027572</v>
      </c>
      <c r="BI20" s="18">
        <v>52.671700000000001</v>
      </c>
      <c r="BJ20" s="18">
        <f t="shared" si="28"/>
        <v>101.06275404813397</v>
      </c>
      <c r="BK20" s="18">
        <v>43.888686991795502</v>
      </c>
      <c r="BL20" s="18">
        <v>154.88919999999999</v>
      </c>
      <c r="BM20" s="18">
        <f t="shared" si="29"/>
        <v>352.91372473492947</v>
      </c>
      <c r="BN20" s="18">
        <v>38.402601117821099</v>
      </c>
      <c r="BO20" s="18">
        <v>228.8553</v>
      </c>
      <c r="BP20" s="18">
        <f t="shared" si="30"/>
        <v>595.9369765028689</v>
      </c>
      <c r="BQ20" s="18">
        <v>46.631729928782804</v>
      </c>
      <c r="BR20" s="18">
        <v>50.604399999999998</v>
      </c>
      <c r="BS20" s="18">
        <f t="shared" si="31"/>
        <v>108.51924232123568</v>
      </c>
      <c r="BT20" s="18">
        <v>19.749909146307999</v>
      </c>
      <c r="BU20" s="18">
        <v>13.9099</v>
      </c>
      <c r="BV20" s="18">
        <f t="shared" si="32"/>
        <v>70.430197409795596</v>
      </c>
      <c r="BW20" s="18">
        <v>29.624863719461999</v>
      </c>
      <c r="BX20" s="18">
        <v>22.7059</v>
      </c>
      <c r="BY20" s="18">
        <f t="shared" si="33"/>
        <v>76.644740765789251</v>
      </c>
      <c r="BZ20" s="18">
        <v>13.7152146849361</v>
      </c>
      <c r="CA20" s="18">
        <v>13.086399999999999</v>
      </c>
      <c r="CB20" s="18">
        <f t="shared" si="34"/>
        <v>95.415203484734732</v>
      </c>
      <c r="CC20" s="18">
        <v>30.173472306859399</v>
      </c>
      <c r="CD20" s="18">
        <v>26.520099999999999</v>
      </c>
      <c r="CE20" s="18">
        <f t="shared" si="35"/>
        <v>87.89210512563757</v>
      </c>
      <c r="CF20" s="32">
        <f t="shared" si="36"/>
        <v>274.30429369872206</v>
      </c>
      <c r="CG20" s="32">
        <f t="shared" si="37"/>
        <v>563.24289999999996</v>
      </c>
      <c r="CH20" s="32">
        <f t="shared" si="38"/>
        <v>205.33506508601329</v>
      </c>
      <c r="CI20" s="18">
        <v>4.3438335435356699</v>
      </c>
      <c r="CJ20" s="18">
        <v>0</v>
      </c>
      <c r="CK20" s="18">
        <f t="shared" si="39"/>
        <v>0</v>
      </c>
      <c r="CL20" s="18">
        <v>20.1391559844221</v>
      </c>
      <c r="CM20" s="18">
        <v>14.4512</v>
      </c>
      <c r="CN20" s="18">
        <f t="shared" si="40"/>
        <v>71.756731072435159</v>
      </c>
      <c r="CO20" s="18">
        <v>81.894671295099897</v>
      </c>
      <c r="CP20" s="18">
        <v>65.908799999999999</v>
      </c>
      <c r="CQ20" s="18">
        <f t="shared" si="41"/>
        <v>80.479961586882396</v>
      </c>
      <c r="CR20" s="18">
        <v>1.0752907483432601</v>
      </c>
      <c r="CS20" s="18">
        <v>0</v>
      </c>
      <c r="CT20" s="18">
        <f t="shared" si="42"/>
        <v>0</v>
      </c>
      <c r="CU20" s="18">
        <v>152.50890051481099</v>
      </c>
      <c r="CV20" s="18">
        <v>92.131399999999999</v>
      </c>
      <c r="CW20" s="18">
        <f t="shared" si="43"/>
        <v>60.410506986149706</v>
      </c>
      <c r="CX20" s="18">
        <v>3.3181888368195902</v>
      </c>
      <c r="CY20" s="18">
        <v>4.4999999999999998E-2</v>
      </c>
      <c r="CZ20" s="18">
        <f t="shared" si="44"/>
        <v>1.3561615150008006</v>
      </c>
      <c r="DA20" s="32">
        <f t="shared" si="0"/>
        <v>856.64858039483204</v>
      </c>
      <c r="DB20" s="32">
        <f t="shared" si="1"/>
        <v>1016.3827</v>
      </c>
      <c r="DC20" s="32">
        <f t="shared" si="45"/>
        <v>118.64639984946291</v>
      </c>
    </row>
    <row r="21" spans="1:107" s="33" customFormat="1" ht="17.45" customHeight="1">
      <c r="A21" s="30">
        <v>18</v>
      </c>
      <c r="B21" s="31" t="s">
        <v>91</v>
      </c>
      <c r="C21" s="18">
        <v>751.82261396454805</v>
      </c>
      <c r="D21" s="18">
        <v>261.76130000000001</v>
      </c>
      <c r="E21" s="18">
        <f t="shared" si="2"/>
        <v>34.816896318091231</v>
      </c>
      <c r="F21" s="18">
        <v>53.440893883123202</v>
      </c>
      <c r="G21" s="18">
        <v>0.82</v>
      </c>
      <c r="H21" s="18">
        <f t="shared" si="3"/>
        <v>1.53440547194694</v>
      </c>
      <c r="I21" s="18">
        <v>173.956490875897</v>
      </c>
      <c r="J21" s="18">
        <v>6.4391999999999996</v>
      </c>
      <c r="K21" s="18">
        <f t="shared" si="4"/>
        <v>3.7016152530886672</v>
      </c>
      <c r="L21" s="18">
        <v>61.696510669745301</v>
      </c>
      <c r="M21" s="18">
        <v>5.26</v>
      </c>
      <c r="N21" s="18">
        <f t="shared" si="5"/>
        <v>8.5256037057852527</v>
      </c>
      <c r="O21" s="18">
        <v>6.2249079253539099</v>
      </c>
      <c r="P21" s="18">
        <v>0</v>
      </c>
      <c r="Q21" s="18">
        <f t="shared" si="6"/>
        <v>0</v>
      </c>
      <c r="R21" s="18">
        <v>77.193106212396501</v>
      </c>
      <c r="S21" s="18">
        <v>14.06</v>
      </c>
      <c r="T21" s="18">
        <f t="shared" si="7"/>
        <v>18.214061708197065</v>
      </c>
      <c r="U21" s="18">
        <v>36.4571735026718</v>
      </c>
      <c r="V21" s="18">
        <v>2.71</v>
      </c>
      <c r="W21" s="18">
        <f t="shared" si="8"/>
        <v>7.4333793315090508</v>
      </c>
      <c r="X21" s="18">
        <v>33.295049673781698</v>
      </c>
      <c r="Y21" s="18">
        <v>1.1476</v>
      </c>
      <c r="Z21" s="18">
        <f t="shared" si="9"/>
        <v>3.4467586360253475</v>
      </c>
      <c r="AA21" s="18">
        <v>69.130810362416099</v>
      </c>
      <c r="AB21" s="18">
        <v>2.5023</v>
      </c>
      <c r="AC21" s="18">
        <f t="shared" si="10"/>
        <v>3.6196595799785523</v>
      </c>
      <c r="AD21" s="18">
        <v>10.712480060127501</v>
      </c>
      <c r="AE21" s="18">
        <v>81.645899999999997</v>
      </c>
      <c r="AF21" s="18">
        <f t="shared" si="11"/>
        <v>762.1568445563878</v>
      </c>
      <c r="AG21" s="32">
        <f t="shared" si="12"/>
        <v>1273.930037130061</v>
      </c>
      <c r="AH21" s="32">
        <f t="shared" si="13"/>
        <v>376.34629999999999</v>
      </c>
      <c r="AI21" s="32">
        <f t="shared" si="14"/>
        <v>29.542148236636418</v>
      </c>
      <c r="AJ21" s="18">
        <v>58.338320104518203</v>
      </c>
      <c r="AK21" s="18">
        <v>0.3</v>
      </c>
      <c r="AL21" s="18">
        <f t="shared" si="15"/>
        <v>0.51424175304075215</v>
      </c>
      <c r="AM21" s="18">
        <v>22.230893681551901</v>
      </c>
      <c r="AN21" s="18">
        <v>0.16950000000000001</v>
      </c>
      <c r="AO21" s="18">
        <f t="shared" si="16"/>
        <v>0.76245247909515224</v>
      </c>
      <c r="AP21" s="18">
        <v>9.6346975125478505</v>
      </c>
      <c r="AQ21" s="18">
        <v>1.0900000000000001</v>
      </c>
      <c r="AR21" s="18">
        <f t="shared" si="17"/>
        <v>11.313276816219989</v>
      </c>
      <c r="AS21" s="32">
        <f t="shared" si="18"/>
        <v>90.203911298617953</v>
      </c>
      <c r="AT21" s="32">
        <f t="shared" si="19"/>
        <v>1.5595000000000001</v>
      </c>
      <c r="AU21" s="32">
        <f t="shared" si="20"/>
        <v>1.7288607307030308</v>
      </c>
      <c r="AV21" s="18">
        <v>59.299159452202296</v>
      </c>
      <c r="AW21" s="18">
        <v>11.56</v>
      </c>
      <c r="AX21" s="18">
        <f t="shared" si="21"/>
        <v>19.494374130746092</v>
      </c>
      <c r="AY21" s="18">
        <v>6.9165333726589102</v>
      </c>
      <c r="AZ21" s="18">
        <v>81.34</v>
      </c>
      <c r="BA21" s="18">
        <v>106.13</v>
      </c>
      <c r="BB21" s="32">
        <f t="shared" si="22"/>
        <v>66.215692824861208</v>
      </c>
      <c r="BC21" s="32">
        <f t="shared" si="23"/>
        <v>92.9</v>
      </c>
      <c r="BD21" s="32">
        <f t="shared" si="24"/>
        <v>140.29906814645599</v>
      </c>
      <c r="BE21" s="32">
        <f t="shared" si="25"/>
        <v>1430.3496412535401</v>
      </c>
      <c r="BF21" s="32">
        <f t="shared" si="26"/>
        <v>470.80579999999998</v>
      </c>
      <c r="BG21" s="32">
        <f t="shared" si="27"/>
        <v>32.915434549792444</v>
      </c>
      <c r="BH21" s="18">
        <v>210.03475163106</v>
      </c>
      <c r="BI21" s="18">
        <v>59.35</v>
      </c>
      <c r="BJ21" s="18">
        <f t="shared" si="28"/>
        <v>28.257228643882808</v>
      </c>
      <c r="BK21" s="18">
        <v>176.87136979457699</v>
      </c>
      <c r="BL21" s="18">
        <v>315.76</v>
      </c>
      <c r="BM21" s="18">
        <f t="shared" si="29"/>
        <v>178.52521884504645</v>
      </c>
      <c r="BN21" s="18">
        <v>154.762448570255</v>
      </c>
      <c r="BO21" s="18">
        <v>62.95</v>
      </c>
      <c r="BP21" s="18">
        <f t="shared" si="30"/>
        <v>40.675241689151491</v>
      </c>
      <c r="BQ21" s="18">
        <v>187.92583040673799</v>
      </c>
      <c r="BR21" s="18">
        <v>416.9</v>
      </c>
      <c r="BS21" s="18">
        <f t="shared" si="31"/>
        <v>221.84284038957333</v>
      </c>
      <c r="BT21" s="18">
        <v>79.592116407559701</v>
      </c>
      <c r="BU21" s="18">
        <v>29.91</v>
      </c>
      <c r="BV21" s="18">
        <f t="shared" si="32"/>
        <v>37.579098722344227</v>
      </c>
      <c r="BW21" s="18">
        <v>119.38817461134001</v>
      </c>
      <c r="BX21" s="18">
        <v>35.105899999999998</v>
      </c>
      <c r="BY21" s="18">
        <f t="shared" si="33"/>
        <v>29.404838556485885</v>
      </c>
      <c r="BZ21" s="18">
        <v>55.272303060805299</v>
      </c>
      <c r="CA21" s="18">
        <v>1.58</v>
      </c>
      <c r="CB21" s="18">
        <f t="shared" si="34"/>
        <v>2.8585745708150343</v>
      </c>
      <c r="CC21" s="18">
        <v>121.59906673377201</v>
      </c>
      <c r="CD21" s="18">
        <v>44.23</v>
      </c>
      <c r="CE21" s="18">
        <f t="shared" si="35"/>
        <v>36.373634426682564</v>
      </c>
      <c r="CF21" s="32">
        <f t="shared" si="36"/>
        <v>1105.4460612161072</v>
      </c>
      <c r="CG21" s="32">
        <f t="shared" si="37"/>
        <v>965.78589999999997</v>
      </c>
      <c r="CH21" s="32">
        <f t="shared" si="38"/>
        <v>87.366171347838872</v>
      </c>
      <c r="CI21" s="18">
        <v>15.345637446608601</v>
      </c>
      <c r="CJ21" s="18">
        <v>0</v>
      </c>
      <c r="CK21" s="18">
        <f t="shared" si="39"/>
        <v>0</v>
      </c>
      <c r="CL21" s="18">
        <v>87.444709046676195</v>
      </c>
      <c r="CM21" s="18">
        <v>20.83</v>
      </c>
      <c r="CN21" s="18">
        <f t="shared" si="40"/>
        <v>23.820766547329207</v>
      </c>
      <c r="CO21" s="18">
        <v>316.10874557294602</v>
      </c>
      <c r="CP21" s="18">
        <v>131.6429</v>
      </c>
      <c r="CQ21" s="18">
        <f t="shared" si="41"/>
        <v>41.644814274719828</v>
      </c>
      <c r="CR21" s="18">
        <v>7.1264641129803401</v>
      </c>
      <c r="CS21" s="18">
        <v>0</v>
      </c>
      <c r="CT21" s="18">
        <f t="shared" si="42"/>
        <v>0</v>
      </c>
      <c r="CU21" s="18">
        <v>353.38255715890102</v>
      </c>
      <c r="CV21" s="18">
        <v>82.4</v>
      </c>
      <c r="CW21" s="18">
        <f t="shared" si="43"/>
        <v>23.317506291898908</v>
      </c>
      <c r="CX21" s="18">
        <v>22.655732565895299</v>
      </c>
      <c r="CY21" s="18">
        <v>0</v>
      </c>
      <c r="CZ21" s="18">
        <f t="shared" si="44"/>
        <v>0</v>
      </c>
      <c r="DA21" s="32">
        <f t="shared" si="0"/>
        <v>3337.8595483736544</v>
      </c>
      <c r="DB21" s="32">
        <f t="shared" si="1"/>
        <v>1671.4645999999998</v>
      </c>
      <c r="DC21" s="32">
        <f t="shared" si="45"/>
        <v>50.075941655915621</v>
      </c>
    </row>
    <row r="22" spans="1:107" s="33" customFormat="1" ht="17.45" customHeight="1">
      <c r="A22" s="30">
        <v>19</v>
      </c>
      <c r="B22" s="31" t="s">
        <v>92</v>
      </c>
      <c r="C22" s="18">
        <v>402.89935567805202</v>
      </c>
      <c r="D22" s="18">
        <v>84.388000000000005</v>
      </c>
      <c r="E22" s="18">
        <f t="shared" si="2"/>
        <v>20.945181175080506</v>
      </c>
      <c r="F22" s="18">
        <v>25.149774641938599</v>
      </c>
      <c r="G22" s="18">
        <v>0</v>
      </c>
      <c r="H22" s="18">
        <f t="shared" si="3"/>
        <v>0</v>
      </c>
      <c r="I22" s="18">
        <v>100.605027553272</v>
      </c>
      <c r="J22" s="18">
        <v>31.41</v>
      </c>
      <c r="K22" s="18">
        <f t="shared" si="4"/>
        <v>31.221103720058018</v>
      </c>
      <c r="L22" s="18">
        <v>35.318018259529303</v>
      </c>
      <c r="M22" s="18">
        <v>3.72</v>
      </c>
      <c r="N22" s="18">
        <f t="shared" si="5"/>
        <v>10.532867310572533</v>
      </c>
      <c r="O22" s="18">
        <v>4.8409180665158802</v>
      </c>
      <c r="P22" s="18">
        <v>0.11</v>
      </c>
      <c r="Q22" s="18">
        <f t="shared" si="6"/>
        <v>2.2722962563828211</v>
      </c>
      <c r="R22" s="18">
        <v>41.925168429496203</v>
      </c>
      <c r="S22" s="18">
        <v>3.8658000000000001</v>
      </c>
      <c r="T22" s="18">
        <f t="shared" si="7"/>
        <v>9.2207142983836885</v>
      </c>
      <c r="U22" s="18">
        <v>20.297217477828401</v>
      </c>
      <c r="V22" s="18">
        <v>3.93</v>
      </c>
      <c r="W22" s="18">
        <f t="shared" si="8"/>
        <v>19.362259897411665</v>
      </c>
      <c r="X22" s="18">
        <v>22.871150121469402</v>
      </c>
      <c r="Y22" s="18">
        <v>1.19</v>
      </c>
      <c r="Z22" s="18">
        <f t="shared" si="9"/>
        <v>5.2030614712415959</v>
      </c>
      <c r="AA22" s="18">
        <v>38.905191490707203</v>
      </c>
      <c r="AB22" s="18">
        <v>1.6729000000000001</v>
      </c>
      <c r="AC22" s="18">
        <f t="shared" si="10"/>
        <v>4.2999402802054956</v>
      </c>
      <c r="AD22" s="18">
        <v>4.3196024864131104</v>
      </c>
      <c r="AE22" s="18">
        <v>80.873000000000005</v>
      </c>
      <c r="AF22" s="18">
        <f t="shared" si="11"/>
        <v>1872.2324624633436</v>
      </c>
      <c r="AG22" s="32">
        <f t="shared" si="12"/>
        <v>697.13142420522217</v>
      </c>
      <c r="AH22" s="32">
        <f t="shared" si="13"/>
        <v>211.15969999999999</v>
      </c>
      <c r="AI22" s="32">
        <f t="shared" si="14"/>
        <v>30.289797973278365</v>
      </c>
      <c r="AJ22" s="18">
        <v>38.199888228600599</v>
      </c>
      <c r="AK22" s="18">
        <v>14.93</v>
      </c>
      <c r="AL22" s="18">
        <f t="shared" si="15"/>
        <v>39.083883991110149</v>
      </c>
      <c r="AM22" s="18">
        <v>14.6675759970413</v>
      </c>
      <c r="AN22" s="18">
        <v>2.95</v>
      </c>
      <c r="AO22" s="18">
        <f t="shared" si="16"/>
        <v>20.112389399550857</v>
      </c>
      <c r="AP22" s="18">
        <v>6.84889660944983</v>
      </c>
      <c r="AQ22" s="18">
        <v>56.253399999999999</v>
      </c>
      <c r="AR22" s="18">
        <f t="shared" si="17"/>
        <v>821.34982038397015</v>
      </c>
      <c r="AS22" s="32">
        <f t="shared" si="18"/>
        <v>59.716360835091734</v>
      </c>
      <c r="AT22" s="32">
        <f t="shared" si="19"/>
        <v>74.133399999999995</v>
      </c>
      <c r="AU22" s="32">
        <f t="shared" si="20"/>
        <v>124.14252804976059</v>
      </c>
      <c r="AV22" s="18">
        <v>32.3245774916928</v>
      </c>
      <c r="AW22" s="18">
        <v>25.19</v>
      </c>
      <c r="AX22" s="18">
        <f t="shared" si="21"/>
        <v>77.928319423428391</v>
      </c>
      <c r="AY22" s="18">
        <v>2.6052112833556098</v>
      </c>
      <c r="AZ22" s="18">
        <v>74.194000000000003</v>
      </c>
      <c r="BA22" s="18">
        <v>99.21</v>
      </c>
      <c r="BB22" s="32">
        <f t="shared" si="22"/>
        <v>34.929788775048408</v>
      </c>
      <c r="BC22" s="32">
        <f t="shared" si="23"/>
        <v>99.384</v>
      </c>
      <c r="BD22" s="32">
        <f t="shared" si="24"/>
        <v>284.52505292844353</v>
      </c>
      <c r="BE22" s="32">
        <f t="shared" si="25"/>
        <v>791.7775738153623</v>
      </c>
      <c r="BF22" s="32">
        <f t="shared" si="26"/>
        <v>384.6771</v>
      </c>
      <c r="BG22" s="32">
        <f t="shared" si="27"/>
        <v>48.583985291013605</v>
      </c>
      <c r="BH22" s="18">
        <v>131.507569593715</v>
      </c>
      <c r="BI22" s="18">
        <v>101.11579999999999</v>
      </c>
      <c r="BJ22" s="18">
        <f t="shared" si="28"/>
        <v>76.889718449205162</v>
      </c>
      <c r="BK22" s="18">
        <v>110.743216499971</v>
      </c>
      <c r="BL22" s="18">
        <v>58.938899999999997</v>
      </c>
      <c r="BM22" s="18">
        <f t="shared" si="29"/>
        <v>53.221228227568616</v>
      </c>
      <c r="BN22" s="18">
        <v>96.900314437474293</v>
      </c>
      <c r="BO22" s="18">
        <v>101.7432</v>
      </c>
      <c r="BP22" s="18">
        <f t="shared" si="30"/>
        <v>104.99780170027273</v>
      </c>
      <c r="BQ22" s="18">
        <v>117.664667531219</v>
      </c>
      <c r="BR22" s="18">
        <v>170.5915</v>
      </c>
      <c r="BS22" s="18">
        <f t="shared" si="31"/>
        <v>144.9810751003383</v>
      </c>
      <c r="BT22" s="18">
        <v>49.834447424986799</v>
      </c>
      <c r="BU22" s="18">
        <v>228.63</v>
      </c>
      <c r="BV22" s="18">
        <f t="shared" si="32"/>
        <v>458.77904103209903</v>
      </c>
      <c r="BW22" s="18">
        <v>74.751671137480102</v>
      </c>
      <c r="BX22" s="18">
        <v>251.61</v>
      </c>
      <c r="BY22" s="18">
        <f t="shared" si="33"/>
        <v>336.59448166349296</v>
      </c>
      <c r="BZ22" s="18">
        <v>34.607255156240797</v>
      </c>
      <c r="CA22" s="18">
        <v>0</v>
      </c>
      <c r="CB22" s="18">
        <f t="shared" si="34"/>
        <v>0</v>
      </c>
      <c r="CC22" s="18">
        <v>76.135961343729804</v>
      </c>
      <c r="CD22" s="18">
        <v>0</v>
      </c>
      <c r="CE22" s="18">
        <f t="shared" si="35"/>
        <v>0</v>
      </c>
      <c r="CF22" s="32">
        <f t="shared" si="36"/>
        <v>692.14510312481684</v>
      </c>
      <c r="CG22" s="32">
        <f t="shared" si="37"/>
        <v>912.62940000000003</v>
      </c>
      <c r="CH22" s="32">
        <f t="shared" si="38"/>
        <v>131.85521300082399</v>
      </c>
      <c r="CI22" s="18">
        <v>10.1329774922308</v>
      </c>
      <c r="CJ22" s="18">
        <v>0</v>
      </c>
      <c r="CK22" s="18">
        <f t="shared" si="39"/>
        <v>0</v>
      </c>
      <c r="CL22" s="18">
        <v>44.123667461609898</v>
      </c>
      <c r="CM22" s="18">
        <v>38.834200000000003</v>
      </c>
      <c r="CN22" s="18">
        <f t="shared" si="40"/>
        <v>88.012176308299772</v>
      </c>
      <c r="CO22" s="18">
        <v>200.528044651247</v>
      </c>
      <c r="CP22" s="18">
        <v>119.4335</v>
      </c>
      <c r="CQ22" s="18">
        <f t="shared" si="41"/>
        <v>59.559499623963085</v>
      </c>
      <c r="CR22" s="18">
        <v>4.95374822199825</v>
      </c>
      <c r="CS22" s="18">
        <v>0</v>
      </c>
      <c r="CT22" s="18">
        <f t="shared" si="42"/>
        <v>0</v>
      </c>
      <c r="CU22" s="18">
        <v>427.31887245118702</v>
      </c>
      <c r="CV22" s="18">
        <v>311.38580000000002</v>
      </c>
      <c r="CW22" s="18">
        <f t="shared" si="43"/>
        <v>72.869657783619161</v>
      </c>
      <c r="CX22" s="18">
        <v>7.0052931862539101</v>
      </c>
      <c r="CY22" s="18">
        <v>0</v>
      </c>
      <c r="CZ22" s="18">
        <f t="shared" si="44"/>
        <v>0</v>
      </c>
      <c r="DA22" s="32">
        <f t="shared" si="0"/>
        <v>2177.9852804047059</v>
      </c>
      <c r="DB22" s="32">
        <f t="shared" si="1"/>
        <v>1766.96</v>
      </c>
      <c r="DC22" s="32">
        <f t="shared" si="45"/>
        <v>81.128188326032642</v>
      </c>
    </row>
    <row r="23" spans="1:107" s="33" customFormat="1" ht="17.45" customHeight="1">
      <c r="A23" s="30">
        <v>20</v>
      </c>
      <c r="B23" s="31" t="s">
        <v>93</v>
      </c>
      <c r="C23" s="18">
        <v>302.53620416963298</v>
      </c>
      <c r="D23" s="18">
        <v>303.96710000000002</v>
      </c>
      <c r="E23" s="18">
        <f t="shared" si="2"/>
        <v>100.47296680881364</v>
      </c>
      <c r="F23" s="18">
        <v>20.289488402493902</v>
      </c>
      <c r="G23" s="18">
        <v>0</v>
      </c>
      <c r="H23" s="18">
        <f t="shared" si="3"/>
        <v>0</v>
      </c>
      <c r="I23" s="18">
        <v>68.757949093520494</v>
      </c>
      <c r="J23" s="18">
        <v>20.729399999999998</v>
      </c>
      <c r="K23" s="18">
        <f t="shared" si="4"/>
        <v>30.148368695240013</v>
      </c>
      <c r="L23" s="18">
        <v>22.201390924961899</v>
      </c>
      <c r="M23" s="18">
        <v>0</v>
      </c>
      <c r="N23" s="18">
        <f t="shared" si="5"/>
        <v>0</v>
      </c>
      <c r="O23" s="18">
        <v>4.0043635274214404</v>
      </c>
      <c r="P23" s="18">
        <v>0</v>
      </c>
      <c r="Q23" s="18">
        <f t="shared" si="6"/>
        <v>0</v>
      </c>
      <c r="R23" s="18">
        <v>31.377201467071099</v>
      </c>
      <c r="S23" s="18">
        <v>4.016</v>
      </c>
      <c r="T23" s="18">
        <f t="shared" si="7"/>
        <v>12.799101934615182</v>
      </c>
      <c r="U23" s="18">
        <v>15.127589928950499</v>
      </c>
      <c r="V23" s="18">
        <v>8.5235000000000003</v>
      </c>
      <c r="W23" s="18">
        <f t="shared" si="8"/>
        <v>56.344070932859637</v>
      </c>
      <c r="X23" s="18">
        <v>14.813426288552</v>
      </c>
      <c r="Y23" s="18">
        <v>60.516300000000001</v>
      </c>
      <c r="Z23" s="18">
        <f t="shared" si="9"/>
        <v>408.5233140611619</v>
      </c>
      <c r="AA23" s="18">
        <v>23.636994117361098</v>
      </c>
      <c r="AB23" s="18">
        <v>0.65500000000000003</v>
      </c>
      <c r="AC23" s="18">
        <f t="shared" si="10"/>
        <v>2.7710799298245377</v>
      </c>
      <c r="AD23" s="18">
        <v>4.3022105863252103</v>
      </c>
      <c r="AE23" s="18">
        <v>3.5211000000000001</v>
      </c>
      <c r="AF23" s="18">
        <f t="shared" si="11"/>
        <v>81.84397135723647</v>
      </c>
      <c r="AG23" s="32">
        <f t="shared" si="12"/>
        <v>507.04681850629061</v>
      </c>
      <c r="AH23" s="32">
        <f t="shared" si="13"/>
        <v>401.92840000000001</v>
      </c>
      <c r="AI23" s="32">
        <f t="shared" si="14"/>
        <v>79.26849855483583</v>
      </c>
      <c r="AJ23" s="18">
        <v>22.218508468378399</v>
      </c>
      <c r="AK23" s="18">
        <v>0</v>
      </c>
      <c r="AL23" s="18">
        <f t="shared" si="15"/>
        <v>0</v>
      </c>
      <c r="AM23" s="18">
        <v>7.7411074122696402</v>
      </c>
      <c r="AN23" s="18">
        <v>0</v>
      </c>
      <c r="AO23" s="18">
        <f t="shared" si="16"/>
        <v>0</v>
      </c>
      <c r="AP23" s="18">
        <v>3.4438396212133999</v>
      </c>
      <c r="AQ23" s="18">
        <v>0.4703</v>
      </c>
      <c r="AR23" s="18">
        <f t="shared" si="17"/>
        <v>13.656268924459811</v>
      </c>
      <c r="AS23" s="32">
        <f t="shared" si="18"/>
        <v>33.403455501861437</v>
      </c>
      <c r="AT23" s="32">
        <f t="shared" si="19"/>
        <v>0.4703</v>
      </c>
      <c r="AU23" s="32">
        <f t="shared" si="20"/>
        <v>1.407938169671674</v>
      </c>
      <c r="AV23" s="18">
        <v>24.3775416143481</v>
      </c>
      <c r="AW23" s="18">
        <v>1.5216000000000001</v>
      </c>
      <c r="AX23" s="18">
        <f t="shared" si="21"/>
        <v>6.2418106963846549</v>
      </c>
      <c r="AY23" s="18">
        <v>2.42377758738952</v>
      </c>
      <c r="AZ23" s="18">
        <v>0</v>
      </c>
      <c r="BA23" s="18">
        <v>11.25</v>
      </c>
      <c r="BB23" s="32">
        <f t="shared" si="22"/>
        <v>26.80131920173762</v>
      </c>
      <c r="BC23" s="32">
        <f t="shared" si="23"/>
        <v>1.5216000000000001</v>
      </c>
      <c r="BD23" s="32">
        <f t="shared" si="24"/>
        <v>5.6773324795943241</v>
      </c>
      <c r="BE23" s="32">
        <f t="shared" si="25"/>
        <v>567.25159320988962</v>
      </c>
      <c r="BF23" s="32">
        <f t="shared" si="26"/>
        <v>403.9203</v>
      </c>
      <c r="BG23" s="32">
        <f t="shared" si="27"/>
        <v>71.206551878391082</v>
      </c>
      <c r="BH23" s="18">
        <v>86.215607740219795</v>
      </c>
      <c r="BI23" s="18">
        <v>75.860200000000006</v>
      </c>
      <c r="BJ23" s="18">
        <f t="shared" si="28"/>
        <v>87.988940736319876</v>
      </c>
      <c r="BK23" s="18">
        <v>72.6026170443956</v>
      </c>
      <c r="BL23" s="18">
        <v>150.07980000000001</v>
      </c>
      <c r="BM23" s="18">
        <f t="shared" si="29"/>
        <v>206.71403609077626</v>
      </c>
      <c r="BN23" s="18">
        <v>63.527289913846197</v>
      </c>
      <c r="BO23" s="18">
        <v>15.422599999999999</v>
      </c>
      <c r="BP23" s="18">
        <f t="shared" si="30"/>
        <v>24.277125658776985</v>
      </c>
      <c r="BQ23" s="18">
        <v>77.140280609670398</v>
      </c>
      <c r="BR23" s="18">
        <v>62.8292</v>
      </c>
      <c r="BS23" s="18">
        <f t="shared" si="31"/>
        <v>81.447979581401285</v>
      </c>
      <c r="BT23" s="18">
        <v>32.671177669978</v>
      </c>
      <c r="BU23" s="18">
        <v>0</v>
      </c>
      <c r="BV23" s="18">
        <f t="shared" si="32"/>
        <v>0</v>
      </c>
      <c r="BW23" s="18">
        <v>49.006766504966997</v>
      </c>
      <c r="BX23" s="18">
        <v>0.27100000000000002</v>
      </c>
      <c r="BY23" s="18">
        <f t="shared" si="33"/>
        <v>0.55298486173849748</v>
      </c>
      <c r="BZ23" s="18">
        <v>22.688317826373599</v>
      </c>
      <c r="CA23" s="18">
        <v>2.2688000000000001</v>
      </c>
      <c r="CB23" s="18">
        <f t="shared" si="34"/>
        <v>9.9998599162899477</v>
      </c>
      <c r="CC23" s="18">
        <v>49.914299218022002</v>
      </c>
      <c r="CD23" s="18">
        <v>0</v>
      </c>
      <c r="CE23" s="18">
        <f t="shared" si="35"/>
        <v>0</v>
      </c>
      <c r="CF23" s="32">
        <f t="shared" si="36"/>
        <v>453.76635652747262</v>
      </c>
      <c r="CG23" s="32">
        <f t="shared" si="37"/>
        <v>306.73160000000001</v>
      </c>
      <c r="CH23" s="32">
        <f t="shared" si="38"/>
        <v>67.596813996374223</v>
      </c>
      <c r="CI23" s="18">
        <v>8.24979840887565</v>
      </c>
      <c r="CJ23" s="18">
        <v>0</v>
      </c>
      <c r="CK23" s="18">
        <f t="shared" si="39"/>
        <v>0</v>
      </c>
      <c r="CL23" s="18">
        <v>29.946693534604201</v>
      </c>
      <c r="CM23" s="18">
        <v>2.577</v>
      </c>
      <c r="CN23" s="18">
        <f t="shared" si="40"/>
        <v>8.605290587497441</v>
      </c>
      <c r="CO23" s="18">
        <v>105.347904120259</v>
      </c>
      <c r="CP23" s="18">
        <v>184.9015</v>
      </c>
      <c r="CQ23" s="18">
        <f t="shared" si="41"/>
        <v>175.5151196828057</v>
      </c>
      <c r="CR23" s="18">
        <v>2.91698397197792</v>
      </c>
      <c r="CS23" s="18">
        <v>0</v>
      </c>
      <c r="CT23" s="18">
        <f t="shared" si="42"/>
        <v>0</v>
      </c>
      <c r="CU23" s="18">
        <v>116.835102613712</v>
      </c>
      <c r="CV23" s="18">
        <v>38.519100000000002</v>
      </c>
      <c r="CW23" s="18">
        <f t="shared" si="43"/>
        <v>32.968773201110984</v>
      </c>
      <c r="CX23" s="18">
        <v>6.6357307851963103</v>
      </c>
      <c r="CY23" s="18">
        <v>0</v>
      </c>
      <c r="CZ23" s="18">
        <f t="shared" si="44"/>
        <v>0</v>
      </c>
      <c r="DA23" s="32">
        <f t="shared" si="0"/>
        <v>1290.9501631719875</v>
      </c>
      <c r="DB23" s="32">
        <f t="shared" si="1"/>
        <v>936.64949999999999</v>
      </c>
      <c r="DC23" s="32">
        <f t="shared" si="45"/>
        <v>72.555047183119996</v>
      </c>
    </row>
    <row r="24" spans="1:107" s="33" customFormat="1" ht="17.45" customHeight="1">
      <c r="A24" s="30">
        <v>21</v>
      </c>
      <c r="B24" s="31" t="s">
        <v>94</v>
      </c>
      <c r="C24" s="18">
        <v>91.947237955285104</v>
      </c>
      <c r="D24" s="18">
        <v>6.8599999999999994E-2</v>
      </c>
      <c r="E24" s="18">
        <f t="shared" si="2"/>
        <v>7.4608005118501644E-2</v>
      </c>
      <c r="F24" s="18">
        <v>5.3886090395602402</v>
      </c>
      <c r="G24" s="18">
        <v>0</v>
      </c>
      <c r="H24" s="18">
        <f t="shared" si="3"/>
        <v>0</v>
      </c>
      <c r="I24" s="18">
        <v>16.489331492531001</v>
      </c>
      <c r="J24" s="18">
        <v>0</v>
      </c>
      <c r="K24" s="18">
        <f t="shared" si="4"/>
        <v>0</v>
      </c>
      <c r="L24" s="18">
        <v>4.6804087097454197</v>
      </c>
      <c r="M24" s="18">
        <v>0</v>
      </c>
      <c r="N24" s="18">
        <f t="shared" si="5"/>
        <v>0</v>
      </c>
      <c r="O24" s="18">
        <v>0.33043417077385001</v>
      </c>
      <c r="P24" s="18">
        <v>0</v>
      </c>
      <c r="Q24" s="18">
        <f t="shared" si="6"/>
        <v>0</v>
      </c>
      <c r="R24" s="18">
        <v>8.1340108612653896</v>
      </c>
      <c r="S24" s="18">
        <v>0</v>
      </c>
      <c r="T24" s="18">
        <f t="shared" si="7"/>
        <v>0</v>
      </c>
      <c r="U24" s="18">
        <v>3.7877209717763498</v>
      </c>
      <c r="V24" s="18">
        <v>0</v>
      </c>
      <c r="W24" s="18">
        <f t="shared" si="8"/>
        <v>0</v>
      </c>
      <c r="X24" s="18">
        <v>1.6836460538372799</v>
      </c>
      <c r="Y24" s="18">
        <v>0</v>
      </c>
      <c r="Z24" s="18">
        <f t="shared" si="9"/>
        <v>0</v>
      </c>
      <c r="AA24" s="18">
        <v>8.75765961076468</v>
      </c>
      <c r="AB24" s="18">
        <v>0</v>
      </c>
      <c r="AC24" s="18">
        <f t="shared" si="10"/>
        <v>0</v>
      </c>
      <c r="AD24" s="18">
        <v>0.419684011466537</v>
      </c>
      <c r="AE24" s="18">
        <v>0</v>
      </c>
      <c r="AF24" s="18">
        <f t="shared" si="11"/>
        <v>0</v>
      </c>
      <c r="AG24" s="32">
        <f t="shared" si="12"/>
        <v>141.61874287700584</v>
      </c>
      <c r="AH24" s="32">
        <f t="shared" si="13"/>
        <v>6.8599999999999994E-2</v>
      </c>
      <c r="AI24" s="32">
        <f t="shared" si="14"/>
        <v>4.8439915936535502E-2</v>
      </c>
      <c r="AJ24" s="18">
        <v>6.5267349412497797</v>
      </c>
      <c r="AK24" s="18">
        <v>0</v>
      </c>
      <c r="AL24" s="18">
        <f t="shared" si="15"/>
        <v>0</v>
      </c>
      <c r="AM24" s="18">
        <v>1.9966837549313301</v>
      </c>
      <c r="AN24" s="18">
        <v>0</v>
      </c>
      <c r="AO24" s="18">
        <f t="shared" si="16"/>
        <v>0</v>
      </c>
      <c r="AP24" s="18">
        <v>1.06071684955265</v>
      </c>
      <c r="AQ24" s="18">
        <v>0</v>
      </c>
      <c r="AR24" s="18">
        <f t="shared" si="17"/>
        <v>0</v>
      </c>
      <c r="AS24" s="32">
        <f t="shared" si="18"/>
        <v>9.5841355457337603</v>
      </c>
      <c r="AT24" s="32">
        <f t="shared" si="19"/>
        <v>0</v>
      </c>
      <c r="AU24" s="32">
        <f t="shared" si="20"/>
        <v>0</v>
      </c>
      <c r="AV24" s="18">
        <v>5.9111574270677103</v>
      </c>
      <c r="AW24" s="18">
        <v>0</v>
      </c>
      <c r="AX24" s="18">
        <f t="shared" si="21"/>
        <v>0</v>
      </c>
      <c r="AY24" s="18">
        <v>0.243144509331092</v>
      </c>
      <c r="AZ24" s="18">
        <v>0</v>
      </c>
      <c r="BA24" s="18">
        <v>0</v>
      </c>
      <c r="BB24" s="32">
        <f t="shared" si="22"/>
        <v>6.1543019363988023</v>
      </c>
      <c r="BC24" s="32">
        <f t="shared" si="23"/>
        <v>0</v>
      </c>
      <c r="BD24" s="32">
        <f t="shared" si="24"/>
        <v>0</v>
      </c>
      <c r="BE24" s="32">
        <f t="shared" si="25"/>
        <v>157.3571803591384</v>
      </c>
      <c r="BF24" s="32">
        <f t="shared" si="26"/>
        <v>6.8599999999999994E-2</v>
      </c>
      <c r="BG24" s="32">
        <f t="shared" si="27"/>
        <v>4.35950872044309E-2</v>
      </c>
      <c r="BH24" s="18">
        <v>14.6024301216454</v>
      </c>
      <c r="BI24" s="18">
        <v>0</v>
      </c>
      <c r="BJ24" s="18">
        <f t="shared" si="28"/>
        <v>0</v>
      </c>
      <c r="BK24" s="18">
        <v>12.2967832603329</v>
      </c>
      <c r="BL24" s="18">
        <v>0</v>
      </c>
      <c r="BM24" s="18">
        <f t="shared" si="29"/>
        <v>0</v>
      </c>
      <c r="BN24" s="18">
        <v>10.759685352791299</v>
      </c>
      <c r="BO24" s="18">
        <v>0</v>
      </c>
      <c r="BP24" s="18">
        <f t="shared" si="30"/>
        <v>0</v>
      </c>
      <c r="BQ24" s="18">
        <v>13.065332214103799</v>
      </c>
      <c r="BR24" s="18">
        <v>0</v>
      </c>
      <c r="BS24" s="18">
        <f t="shared" si="31"/>
        <v>0</v>
      </c>
      <c r="BT24" s="18">
        <v>5.5335524671498204</v>
      </c>
      <c r="BU24" s="18">
        <v>0</v>
      </c>
      <c r="BV24" s="18">
        <f t="shared" si="32"/>
        <v>0</v>
      </c>
      <c r="BW24" s="18">
        <v>8.3003287007247408</v>
      </c>
      <c r="BX24" s="18">
        <v>0</v>
      </c>
      <c r="BY24" s="18">
        <f t="shared" si="33"/>
        <v>0</v>
      </c>
      <c r="BZ24" s="18">
        <v>3.8427447688540499</v>
      </c>
      <c r="CA24" s="18">
        <v>0</v>
      </c>
      <c r="CB24" s="18">
        <f t="shared" si="34"/>
        <v>0</v>
      </c>
      <c r="CC24" s="18">
        <v>8.4540384914789009</v>
      </c>
      <c r="CD24" s="18">
        <v>0</v>
      </c>
      <c r="CE24" s="18">
        <f t="shared" si="35"/>
        <v>0</v>
      </c>
      <c r="CF24" s="32">
        <f t="shared" si="36"/>
        <v>76.854895377080922</v>
      </c>
      <c r="CG24" s="32">
        <f t="shared" si="37"/>
        <v>0</v>
      </c>
      <c r="CH24" s="32">
        <f t="shared" si="38"/>
        <v>0</v>
      </c>
      <c r="CI24" s="18">
        <v>1.79732601546905</v>
      </c>
      <c r="CJ24" s="18">
        <v>0</v>
      </c>
      <c r="CK24" s="18">
        <f t="shared" si="39"/>
        <v>0</v>
      </c>
      <c r="CL24" s="18">
        <v>15.3400868965459</v>
      </c>
      <c r="CM24" s="18">
        <v>14.55</v>
      </c>
      <c r="CN24" s="18">
        <f t="shared" si="40"/>
        <v>94.849527894631407</v>
      </c>
      <c r="CO24" s="18">
        <v>33.280039249914303</v>
      </c>
      <c r="CP24" s="18">
        <v>5.5944000000000003</v>
      </c>
      <c r="CQ24" s="18">
        <f t="shared" si="41"/>
        <v>16.810076328303627</v>
      </c>
      <c r="CR24" s="18">
        <v>0.572201523954596</v>
      </c>
      <c r="CS24" s="18">
        <v>0</v>
      </c>
      <c r="CT24" s="18">
        <f t="shared" si="42"/>
        <v>0</v>
      </c>
      <c r="CU24" s="18">
        <v>21.856686107474999</v>
      </c>
      <c r="CV24" s="18">
        <v>275.86380000000003</v>
      </c>
      <c r="CW24" s="18">
        <f t="shared" si="43"/>
        <v>1262.1483359531546</v>
      </c>
      <c r="CX24" s="18">
        <v>0.99840458009895094</v>
      </c>
      <c r="CY24" s="18">
        <v>0</v>
      </c>
      <c r="CZ24" s="18">
        <f t="shared" si="44"/>
        <v>0</v>
      </c>
      <c r="DA24" s="32">
        <f t="shared" si="0"/>
        <v>308.05682010967712</v>
      </c>
      <c r="DB24" s="32">
        <f t="shared" si="1"/>
        <v>296.07680000000005</v>
      </c>
      <c r="DC24" s="32">
        <f t="shared" si="45"/>
        <v>96.111100508856822</v>
      </c>
    </row>
    <row r="25" spans="1:107" s="34" customFormat="1" ht="17.45" customHeight="1">
      <c r="A25" s="52" t="s">
        <v>95</v>
      </c>
      <c r="B25" s="52"/>
      <c r="C25" s="32">
        <f>SUM(C5:C24)</f>
        <v>10287.629004066666</v>
      </c>
      <c r="D25" s="32">
        <f>SUM(D5:D24)</f>
        <v>3973.0682999999999</v>
      </c>
      <c r="E25" s="32">
        <f>D25/C25*100</f>
        <v>38.619863706491152</v>
      </c>
      <c r="F25" s="32">
        <f>SUM(F5:F24)</f>
        <v>663.67521300539056</v>
      </c>
      <c r="G25" s="32">
        <f>SUM(G5:G24)</f>
        <v>11.7225</v>
      </c>
      <c r="H25" s="32">
        <f t="shared" ref="H25:H51" si="46">G25/F25*100</f>
        <v>1.7663007100891661</v>
      </c>
      <c r="I25" s="32">
        <f>SUM(I5:I24)</f>
        <v>2125.7553212041803</v>
      </c>
      <c r="J25" s="32">
        <f>SUM(J5:J24)</f>
        <v>311.22289999999998</v>
      </c>
      <c r="K25" s="32">
        <f>J25/I25*100</f>
        <v>14.640579604603838</v>
      </c>
      <c r="L25" s="32">
        <f>SUM(L5:L24)</f>
        <v>837.65098827954159</v>
      </c>
      <c r="M25" s="32">
        <f>SUM(M5:M24)</f>
        <v>124.59179999999999</v>
      </c>
      <c r="N25" s="32">
        <f>M25/L25*100</f>
        <v>14.873951292757399</v>
      </c>
      <c r="O25" s="32">
        <f>SUM(O5:O24)</f>
        <v>131.88347701579832</v>
      </c>
      <c r="P25" s="32">
        <f>SUM(P5:P24)</f>
        <v>0.9869</v>
      </c>
      <c r="Q25" s="32">
        <f>P25/O25*100</f>
        <v>0.74831208755724521</v>
      </c>
      <c r="R25" s="32">
        <f>SUM(R5:R24)</f>
        <v>1042.9182847826967</v>
      </c>
      <c r="S25" s="32">
        <f>SUM(S5:S24)</f>
        <v>178.756</v>
      </c>
      <c r="T25" s="32">
        <f>S25/R25*100</f>
        <v>17.139981397223824</v>
      </c>
      <c r="U25" s="32">
        <f>SUM(U5:U24)</f>
        <v>548.70582728681904</v>
      </c>
      <c r="V25" s="32">
        <f>SUM(V5:V24)</f>
        <v>174.31040000000002</v>
      </c>
      <c r="W25" s="32">
        <f>V25/U25*100</f>
        <v>31.767550357886876</v>
      </c>
      <c r="X25" s="32">
        <f>SUM(X5:X24)</f>
        <v>501.07316682364905</v>
      </c>
      <c r="Y25" s="32">
        <f>SUM(Y5:Y24)</f>
        <v>98.336399999999998</v>
      </c>
      <c r="Z25" s="32">
        <f>Y25/X25*100</f>
        <v>19.625157863344366</v>
      </c>
      <c r="AA25" s="32">
        <f>SUM(AA5:AA24)</f>
        <v>699.34285882789914</v>
      </c>
      <c r="AB25" s="32">
        <f>SUM(AB5:AB24)</f>
        <v>141.21430000000001</v>
      </c>
      <c r="AC25" s="32">
        <f>AB25/AA25*100</f>
        <v>20.19242753642693</v>
      </c>
      <c r="AD25" s="32">
        <f>SUM(AD5:AD24)</f>
        <v>118.70936754154201</v>
      </c>
      <c r="AE25" s="32">
        <f>SUM(AE5:AE24)</f>
        <v>614.75390000000004</v>
      </c>
      <c r="AF25" s="32">
        <f>AE25/AD25*100</f>
        <v>517.86469149948812</v>
      </c>
      <c r="AG25" s="32">
        <f t="shared" si="12"/>
        <v>16957.343508834183</v>
      </c>
      <c r="AH25" s="32">
        <f t="shared" si="13"/>
        <v>5628.9634000000005</v>
      </c>
      <c r="AI25" s="32">
        <f t="shared" si="14"/>
        <v>33.194842087544593</v>
      </c>
      <c r="AJ25" s="32">
        <f>SUM(AJ5:AJ24)</f>
        <v>842.75437707445167</v>
      </c>
      <c r="AK25" s="32">
        <f>SUM(AK5:AK24)</f>
        <v>56.690599999999989</v>
      </c>
      <c r="AL25" s="32">
        <f>AK25/AJ25*100</f>
        <v>6.7268235611894962</v>
      </c>
      <c r="AM25" s="32">
        <f>SUM(AM5:AM24)</f>
        <v>236.68765342856167</v>
      </c>
      <c r="AN25" s="32">
        <f>SUM(AN5:AN24)</f>
        <v>17.402299999999997</v>
      </c>
      <c r="AO25" s="32">
        <f>AN25/AM25*100</f>
        <v>7.3524325193635205</v>
      </c>
      <c r="AP25" s="32">
        <f>SUM(AP5:AP24)</f>
        <v>98.182239139403535</v>
      </c>
      <c r="AQ25" s="32">
        <f>SUM(AQ5:AQ24)</f>
        <v>182.41560000000001</v>
      </c>
      <c r="AR25" s="32">
        <f>AQ25/AP25*100</f>
        <v>185.79287007398372</v>
      </c>
      <c r="AS25" s="32">
        <f t="shared" si="18"/>
        <v>1177.6242696424169</v>
      </c>
      <c r="AT25" s="32">
        <f t="shared" si="19"/>
        <v>256.50850000000003</v>
      </c>
      <c r="AU25" s="32">
        <f t="shared" si="20"/>
        <v>21.78186256961979</v>
      </c>
      <c r="AV25" s="32">
        <f>SUM(AV5:AV24)</f>
        <v>804.88972562665754</v>
      </c>
      <c r="AW25" s="32">
        <f>SUM(AW5:AW24)</f>
        <v>386.07559999999995</v>
      </c>
      <c r="AX25" s="32">
        <f>AW25/AV25*100</f>
        <v>47.966272609507556</v>
      </c>
      <c r="AY25" s="32">
        <f>SUM(AY5:AY24)</f>
        <v>76.837493829613607</v>
      </c>
      <c r="AZ25" s="32">
        <f>SUM(AZ5:AZ24)</f>
        <v>1185.54</v>
      </c>
      <c r="BA25" s="32">
        <f>AZ25/AY25*100</f>
        <v>1542.9186207308157</v>
      </c>
      <c r="BB25" s="32">
        <f t="shared" si="22"/>
        <v>881.72721945627109</v>
      </c>
      <c r="BC25" s="32">
        <f t="shared" si="23"/>
        <v>1571.6155999999999</v>
      </c>
      <c r="BD25" s="32">
        <f t="shared" si="24"/>
        <v>178.24283580234231</v>
      </c>
      <c r="BE25" s="32">
        <f t="shared" si="25"/>
        <v>19016.694997932871</v>
      </c>
      <c r="BF25" s="32">
        <f t="shared" si="26"/>
        <v>7457.0875000000005</v>
      </c>
      <c r="BG25" s="32">
        <f t="shared" si="27"/>
        <v>39.213372780131309</v>
      </c>
      <c r="BH25" s="32">
        <f>SUM(BH5:BH24)</f>
        <v>2691.2328644155723</v>
      </c>
      <c r="BI25" s="32">
        <f>SUM(BI5:BI24)</f>
        <v>1472.6268000000002</v>
      </c>
      <c r="BJ25" s="32">
        <f>BI25/BH25*100</f>
        <v>54.719412038682712</v>
      </c>
      <c r="BK25" s="32">
        <f>SUM(BK5:BK24)</f>
        <v>2266.3013595078487</v>
      </c>
      <c r="BL25" s="32">
        <f>SUM(BL5:BL24)</f>
        <v>3829.3134999999997</v>
      </c>
      <c r="BM25" s="32">
        <f t="shared" ref="BM25:BM51" si="47">BL25/BK25*100</f>
        <v>168.96753311005276</v>
      </c>
      <c r="BN25" s="32">
        <f>SUM(BN5:BN24)</f>
        <v>1983.0136895693702</v>
      </c>
      <c r="BO25" s="32">
        <f>SUM(BO5:BO24)</f>
        <v>1790.0838999999999</v>
      </c>
      <c r="BP25" s="32">
        <f t="shared" ref="BP25:BP51" si="48">BO25/BN25*100</f>
        <v>90.270879591796117</v>
      </c>
      <c r="BQ25" s="32">
        <f>SUM(BQ5:BQ24)</f>
        <v>2407.9451944770899</v>
      </c>
      <c r="BR25" s="32">
        <f>SUM(BR5:BR24)</f>
        <v>5376.4295000000002</v>
      </c>
      <c r="BS25" s="32">
        <f t="shared" ref="BS25:BS51" si="49">BR25/BQ25*100</f>
        <v>223.27873210451318</v>
      </c>
      <c r="BT25" s="32">
        <f>SUM(BT5:BT24)</f>
        <v>1019.8356117785335</v>
      </c>
      <c r="BU25" s="32">
        <f>SUM(BU5:BU24)</f>
        <v>985.92849999999987</v>
      </c>
      <c r="BV25" s="32">
        <f t="shared" ref="BV25:BV51" si="50">BU25/BT25*100</f>
        <v>96.67523751995661</v>
      </c>
      <c r="BW25" s="32">
        <f>SUM(BW5:BW24)</f>
        <v>1529.7534176678002</v>
      </c>
      <c r="BX25" s="32">
        <f>SUM(BX5:BX24)</f>
        <v>943.51140000000009</v>
      </c>
      <c r="BY25" s="32">
        <f t="shared" ref="BY25:BY51" si="51">BX25/BW25*100</f>
        <v>61.677351990390662</v>
      </c>
      <c r="BZ25" s="32">
        <f>SUM(BZ5:BZ24)</f>
        <v>708.2191748462036</v>
      </c>
      <c r="CA25" s="32">
        <f>SUM(CA5:CA24)</f>
        <v>108.8426</v>
      </c>
      <c r="CB25" s="32">
        <f>CA25/BZ25*100</f>
        <v>15.368490979312469</v>
      </c>
      <c r="CC25" s="32">
        <f>SUM(CC5:CC24)</f>
        <v>1558.0821846616484</v>
      </c>
      <c r="CD25" s="32">
        <f>SUM(CD5:CD24)</f>
        <v>3869.0907000000002</v>
      </c>
      <c r="CE25" s="32">
        <f>CD25/CC25*100</f>
        <v>248.32391629201561</v>
      </c>
      <c r="CF25" s="32">
        <f t="shared" si="36"/>
        <v>14164.383496924067</v>
      </c>
      <c r="CG25" s="32">
        <f t="shared" si="37"/>
        <v>18375.8269</v>
      </c>
      <c r="CH25" s="32">
        <f t="shared" si="38"/>
        <v>129.73262764306324</v>
      </c>
      <c r="CI25" s="32">
        <f>SUM(CI5:CI24)</f>
        <v>280.14856637147648</v>
      </c>
      <c r="CJ25" s="32">
        <f>SUM(CJ5:CJ24)</f>
        <v>2008.4738</v>
      </c>
      <c r="CK25" s="18">
        <f t="shared" si="39"/>
        <v>716.9316716533782</v>
      </c>
      <c r="CL25" s="32">
        <f>SUM(CL5:CL24)</f>
        <v>992.77373796895642</v>
      </c>
      <c r="CM25" s="32">
        <f>SUM(CM5:CM24)</f>
        <v>496.84849999999994</v>
      </c>
      <c r="CN25" s="32">
        <f>CM25/CL25*100</f>
        <v>50.046499116351143</v>
      </c>
      <c r="CO25" s="32">
        <f>SUM(CO5:CO24)</f>
        <v>3732.5550171886471</v>
      </c>
      <c r="CP25" s="32">
        <f>SUM(CP5:CP24)</f>
        <v>2133.59735</v>
      </c>
      <c r="CQ25" s="32">
        <f>CP25/CO25*100</f>
        <v>57.161845978817517</v>
      </c>
      <c r="CR25" s="32">
        <f>SUM(CR5:CR24)</f>
        <v>90.995064543061062</v>
      </c>
      <c r="CS25" s="32">
        <f>SUM(CS5:CS24)</f>
        <v>0.89680000000000004</v>
      </c>
      <c r="CT25" s="32">
        <f>CS25/CR25*100</f>
        <v>0.98554795746709167</v>
      </c>
      <c r="CU25" s="32">
        <f>SUM(CU5:CU24)</f>
        <v>5721.514060761564</v>
      </c>
      <c r="CV25" s="32">
        <f>SUM(CV5:CV24)</f>
        <v>886.08120000000008</v>
      </c>
      <c r="CW25" s="32">
        <f>CV25/CU25*100</f>
        <v>15.486830768743371</v>
      </c>
      <c r="CX25" s="32">
        <f>SUM(CX5:CX24)</f>
        <v>248.45442726295695</v>
      </c>
      <c r="CY25" s="32">
        <f>SUM(CY5:CY24)</f>
        <v>3.5232999999999999</v>
      </c>
      <c r="CZ25" s="32">
        <f>CY25/CX25*100</f>
        <v>1.4180870265881966</v>
      </c>
      <c r="DA25" s="32">
        <f>SUM(DA5:DA24)</f>
        <v>44247.519368953595</v>
      </c>
      <c r="DB25" s="32">
        <f>SUM(DB5:DB24)</f>
        <v>31362.335349999994</v>
      </c>
      <c r="DC25" s="32">
        <f t="shared" ref="DC25:DC51" si="52">DB25/DA25*100</f>
        <v>70.879307579908016</v>
      </c>
    </row>
    <row r="26" spans="1:107" s="33" customFormat="1" ht="17.45" customHeight="1">
      <c r="A26" s="30">
        <v>22</v>
      </c>
      <c r="B26" s="31" t="s">
        <v>96</v>
      </c>
      <c r="C26" s="18">
        <v>621.29215079880498</v>
      </c>
      <c r="D26" s="18">
        <v>149.4434</v>
      </c>
      <c r="E26" s="18">
        <f t="shared" si="2"/>
        <v>24.053643653450038</v>
      </c>
      <c r="F26" s="18">
        <v>41.065942919989197</v>
      </c>
      <c r="G26" s="18">
        <v>0</v>
      </c>
      <c r="H26" s="18">
        <f t="shared" si="46"/>
        <v>0</v>
      </c>
      <c r="I26" s="18">
        <v>131.804504940588</v>
      </c>
      <c r="J26" s="18">
        <v>0</v>
      </c>
      <c r="K26" s="18">
        <f t="shared" si="4"/>
        <v>0</v>
      </c>
      <c r="L26" s="18">
        <v>52.390944078074597</v>
      </c>
      <c r="M26" s="18">
        <v>0</v>
      </c>
      <c r="N26" s="18">
        <f t="shared" si="5"/>
        <v>0</v>
      </c>
      <c r="O26" s="18">
        <v>8.7563874761322307</v>
      </c>
      <c r="P26" s="18">
        <v>0</v>
      </c>
      <c r="Q26" s="18">
        <f t="shared" si="6"/>
        <v>0</v>
      </c>
      <c r="R26" s="18">
        <v>64.275638124944194</v>
      </c>
      <c r="S26" s="18">
        <v>1.7704</v>
      </c>
      <c r="T26" s="18">
        <f t="shared" si="7"/>
        <v>2.754387278985162</v>
      </c>
      <c r="U26" s="18">
        <v>33.076535792332898</v>
      </c>
      <c r="V26" s="18">
        <v>0</v>
      </c>
      <c r="W26" s="18">
        <f t="shared" si="8"/>
        <v>0</v>
      </c>
      <c r="X26" s="18">
        <v>29.661082436836701</v>
      </c>
      <c r="Y26" s="18">
        <v>0</v>
      </c>
      <c r="Z26" s="18">
        <f t="shared" si="9"/>
        <v>0</v>
      </c>
      <c r="AA26" s="18">
        <v>40.351899546504697</v>
      </c>
      <c r="AB26" s="18">
        <v>0</v>
      </c>
      <c r="AC26" s="18">
        <f t="shared" si="10"/>
        <v>0</v>
      </c>
      <c r="AD26" s="18">
        <v>6.5587899157236196</v>
      </c>
      <c r="AE26" s="18">
        <v>140.19149999999999</v>
      </c>
      <c r="AF26" s="18">
        <f t="shared" si="11"/>
        <v>2137.4598333133667</v>
      </c>
      <c r="AG26" s="32">
        <f t="shared" si="12"/>
        <v>1029.2338760299313</v>
      </c>
      <c r="AH26" s="32">
        <f t="shared" si="13"/>
        <v>291.40530000000001</v>
      </c>
      <c r="AI26" s="32">
        <f t="shared" si="14"/>
        <v>28.312836060550111</v>
      </c>
      <c r="AJ26" s="18">
        <v>53.020641806678</v>
      </c>
      <c r="AK26" s="18">
        <v>0</v>
      </c>
      <c r="AL26" s="18">
        <f t="shared" si="15"/>
        <v>0</v>
      </c>
      <c r="AM26" s="18">
        <v>13.9570954560795</v>
      </c>
      <c r="AN26" s="18">
        <v>0</v>
      </c>
      <c r="AO26" s="18">
        <f t="shared" si="16"/>
        <v>0</v>
      </c>
      <c r="AP26" s="18">
        <v>6.1138816338658204</v>
      </c>
      <c r="AQ26" s="18">
        <v>122.01439999999999</v>
      </c>
      <c r="AR26" s="18">
        <f t="shared" si="17"/>
        <v>1995.6945081197136</v>
      </c>
      <c r="AS26" s="32">
        <f t="shared" si="18"/>
        <v>73.091618896623316</v>
      </c>
      <c r="AT26" s="32">
        <f t="shared" si="19"/>
        <v>122.01439999999999</v>
      </c>
      <c r="AU26" s="32">
        <f t="shared" si="20"/>
        <v>166.93350324141858</v>
      </c>
      <c r="AV26" s="18">
        <v>46.5022103372225</v>
      </c>
      <c r="AW26" s="18">
        <v>0</v>
      </c>
      <c r="AX26" s="18">
        <f t="shared" si="21"/>
        <v>0</v>
      </c>
      <c r="AY26" s="18">
        <v>4.6193742635383304</v>
      </c>
      <c r="AZ26" s="18">
        <v>59.489100000000001</v>
      </c>
      <c r="BA26" s="18">
        <f t="shared" ref="BA26" si="53">AZ26/AY26*100</f>
        <v>1287.8172801359631</v>
      </c>
      <c r="BB26" s="32">
        <f t="shared" si="22"/>
        <v>51.121584600760833</v>
      </c>
      <c r="BC26" s="32">
        <f t="shared" si="23"/>
        <v>59.489100000000001</v>
      </c>
      <c r="BD26" s="32">
        <f t="shared" si="24"/>
        <v>116.36787174064756</v>
      </c>
      <c r="BE26" s="32">
        <f t="shared" si="25"/>
        <v>1153.4470795273155</v>
      </c>
      <c r="BF26" s="32">
        <f t="shared" si="26"/>
        <v>472.90880000000004</v>
      </c>
      <c r="BG26" s="32">
        <f t="shared" si="27"/>
        <v>40.999609639117459</v>
      </c>
      <c r="BH26" s="18">
        <v>168.057840438326</v>
      </c>
      <c r="BI26" s="18">
        <v>165.6585</v>
      </c>
      <c r="BJ26" s="18">
        <f t="shared" si="28"/>
        <v>98.572312703728628</v>
      </c>
      <c r="BK26" s="18">
        <v>141.52239194806401</v>
      </c>
      <c r="BL26" s="18">
        <v>423.25880000000001</v>
      </c>
      <c r="BM26" s="18">
        <f t="shared" si="47"/>
        <v>299.07549905977271</v>
      </c>
      <c r="BN26" s="18">
        <v>123.832092954556</v>
      </c>
      <c r="BO26" s="18">
        <v>0</v>
      </c>
      <c r="BP26" s="18">
        <f t="shared" si="48"/>
        <v>0</v>
      </c>
      <c r="BQ26" s="18">
        <v>150.36754144481799</v>
      </c>
      <c r="BR26" s="18">
        <v>0</v>
      </c>
      <c r="BS26" s="18">
        <f t="shared" si="49"/>
        <v>0</v>
      </c>
      <c r="BT26" s="18">
        <v>63.685076376628601</v>
      </c>
      <c r="BU26" s="18">
        <v>213.8991</v>
      </c>
      <c r="BV26" s="18">
        <f t="shared" si="50"/>
        <v>335.87005334659148</v>
      </c>
      <c r="BW26" s="18">
        <v>95.527614564942994</v>
      </c>
      <c r="BX26" s="18">
        <v>341.48939999999999</v>
      </c>
      <c r="BY26" s="18">
        <f t="shared" si="51"/>
        <v>357.4771562707071</v>
      </c>
      <c r="BZ26" s="18">
        <v>44.225747483769901</v>
      </c>
      <c r="CA26" s="18">
        <v>0</v>
      </c>
      <c r="CB26" s="18">
        <f t="shared" si="34"/>
        <v>0</v>
      </c>
      <c r="CC26" s="18">
        <v>97.296644464293806</v>
      </c>
      <c r="CD26" s="18">
        <v>211.70670000000001</v>
      </c>
      <c r="CE26" s="18">
        <f t="shared" si="35"/>
        <v>217.58890161694399</v>
      </c>
      <c r="CF26" s="32">
        <f t="shared" si="36"/>
        <v>884.51494967539941</v>
      </c>
      <c r="CG26" s="32">
        <f t="shared" si="37"/>
        <v>1356.0125</v>
      </c>
      <c r="CH26" s="32">
        <f t="shared" si="38"/>
        <v>153.30577515932674</v>
      </c>
      <c r="CI26" s="18">
        <v>17.639390737841701</v>
      </c>
      <c r="CJ26" s="18">
        <v>0</v>
      </c>
      <c r="CK26" s="18">
        <f t="shared" si="39"/>
        <v>0</v>
      </c>
      <c r="CL26" s="18">
        <v>55.521189353605799</v>
      </c>
      <c r="CM26" s="18">
        <v>8.3181999999999992</v>
      </c>
      <c r="CN26" s="18">
        <f t="shared" si="40"/>
        <v>14.982027757047279</v>
      </c>
      <c r="CO26" s="18">
        <v>243.87437636121899</v>
      </c>
      <c r="CP26" s="18">
        <v>79.405000000000001</v>
      </c>
      <c r="CQ26" s="18">
        <f t="shared" si="41"/>
        <v>32.559796229837545</v>
      </c>
      <c r="CR26" s="18">
        <v>5.6425104749633199</v>
      </c>
      <c r="CS26" s="18">
        <v>0.64839999999999998</v>
      </c>
      <c r="CT26" s="18">
        <f t="shared" si="42"/>
        <v>11.491338879689275</v>
      </c>
      <c r="CU26" s="18">
        <v>475.04170551097002</v>
      </c>
      <c r="CV26" s="18">
        <v>0.1268</v>
      </c>
      <c r="CW26" s="18">
        <f t="shared" si="43"/>
        <v>2.6692393221266725E-2</v>
      </c>
      <c r="CX26" s="18">
        <v>15.421645216852999</v>
      </c>
      <c r="CY26" s="18">
        <v>0</v>
      </c>
      <c r="CZ26" s="18">
        <f t="shared" si="44"/>
        <v>0</v>
      </c>
      <c r="DA26" s="32">
        <f t="shared" ref="DA26:DA42" si="54">CX26+CU26+CR26+CO26+CL26+CI26+CF26+BE26</f>
        <v>2851.102846858168</v>
      </c>
      <c r="DB26" s="32">
        <f t="shared" ref="DB26:DB42" si="55">CY26+CV26+CS26+CP26+CM26+CJ26+BF26+CG26</f>
        <v>1917.4197000000001</v>
      </c>
      <c r="DC26" s="32">
        <f t="shared" si="52"/>
        <v>67.251860174491441</v>
      </c>
    </row>
    <row r="27" spans="1:107" s="33" customFormat="1" ht="17.45" customHeight="1">
      <c r="A27" s="30">
        <v>23</v>
      </c>
      <c r="B27" s="31" t="s">
        <v>97</v>
      </c>
      <c r="C27" s="18">
        <v>20.4476218597318</v>
      </c>
      <c r="D27" s="18">
        <v>0</v>
      </c>
      <c r="E27" s="18">
        <f t="shared" ref="E27:E45" si="56">D27/C27*100</f>
        <v>0</v>
      </c>
      <c r="F27" s="18">
        <v>1.4161518704455101</v>
      </c>
      <c r="G27" s="18">
        <v>0</v>
      </c>
      <c r="H27" s="18">
        <f t="shared" si="46"/>
        <v>0</v>
      </c>
      <c r="I27" s="18">
        <v>5.66651656093185</v>
      </c>
      <c r="J27" s="18">
        <v>0</v>
      </c>
      <c r="K27" s="18">
        <f t="shared" ref="K27:K45" si="57">J27/I27*100</f>
        <v>0</v>
      </c>
      <c r="L27" s="18">
        <v>1.46618221754513</v>
      </c>
      <c r="M27" s="18">
        <v>0</v>
      </c>
      <c r="N27" s="18">
        <f t="shared" ref="N27:N45" si="58">M27/L27*100</f>
        <v>0</v>
      </c>
      <c r="O27" s="18">
        <v>0.19718767384201</v>
      </c>
      <c r="P27" s="18">
        <v>0</v>
      </c>
      <c r="Q27" s="18">
        <f t="shared" ref="Q27:Q45" si="59">P27/O27*100</f>
        <v>0</v>
      </c>
      <c r="R27" s="18">
        <v>2.11271075218826</v>
      </c>
      <c r="S27" s="18">
        <v>101.42789999999999</v>
      </c>
      <c r="T27" s="18">
        <f t="shared" ref="T27:T45" si="60">S27/R27*100</f>
        <v>4800.8417572043445</v>
      </c>
      <c r="U27" s="18">
        <v>1.1058706946469801</v>
      </c>
      <c r="V27" s="18">
        <v>18.5489</v>
      </c>
      <c r="W27" s="18">
        <f t="shared" ref="W27:W45" si="61">V27/U27*100</f>
        <v>1677.3118312825211</v>
      </c>
      <c r="X27" s="18">
        <v>0.85764593654451604</v>
      </c>
      <c r="Y27" s="18">
        <v>61.638500000000001</v>
      </c>
      <c r="Z27" s="18">
        <f t="shared" ref="Z27:Z45" si="62">Y27/X27*100</f>
        <v>7186.9401315353471</v>
      </c>
      <c r="AA27" s="18">
        <v>2.79137503070557</v>
      </c>
      <c r="AB27" s="18">
        <v>14.247999999999999</v>
      </c>
      <c r="AC27" s="18">
        <f t="shared" ref="AC27:AC45" si="63">AB27/AA27*100</f>
        <v>510.42944223795547</v>
      </c>
      <c r="AD27" s="18">
        <v>0.36443390249088597</v>
      </c>
      <c r="AE27" s="18">
        <v>406.16430000000003</v>
      </c>
      <c r="AF27" s="18">
        <f t="shared" ref="AF27:AF45" si="64">AE27/AD27*100</f>
        <v>111450.74517598089</v>
      </c>
      <c r="AG27" s="32">
        <f t="shared" ref="AG27:AG51" si="65">AD27+AA27+X27+U27+R27+O27+L27+I27+F27+C27</f>
        <v>36.425696499072515</v>
      </c>
      <c r="AH27" s="32">
        <f t="shared" ref="AH27:AH51" si="66">AE27+AB27+Y27+V27+S27+P27+M27+J27+G27+D27</f>
        <v>602.02760000000001</v>
      </c>
      <c r="AI27" s="32">
        <f t="shared" ref="AI27:AI51" si="67">AH27/AG27*100</f>
        <v>1652.7552191495613</v>
      </c>
      <c r="AJ27" s="18">
        <v>1.80747758961799</v>
      </c>
      <c r="AK27" s="18">
        <v>0</v>
      </c>
      <c r="AL27" s="18">
        <f t="shared" ref="AL27:AL45" si="68">AK27/AJ27*100</f>
        <v>0</v>
      </c>
      <c r="AM27" s="18">
        <v>0.89953067799837905</v>
      </c>
      <c r="AN27" s="18">
        <v>0</v>
      </c>
      <c r="AO27" s="18">
        <f t="shared" ref="AO27:AO45" si="69">AN27/AM27*100</f>
        <v>0</v>
      </c>
      <c r="AP27" s="18">
        <v>0.45244444852728</v>
      </c>
      <c r="AQ27" s="18">
        <v>2.2443</v>
      </c>
      <c r="AR27" s="18">
        <f t="shared" ref="AR27:AR45" si="70">AQ27/AP27*100</f>
        <v>496.03879709548045</v>
      </c>
      <c r="AS27" s="32">
        <f t="shared" ref="AS27:AS51" si="71">AP27+AM27+AJ27</f>
        <v>3.1594527161436492</v>
      </c>
      <c r="AT27" s="32">
        <f t="shared" ref="AT27:AT51" si="72">AQ27+AN27+AK27</f>
        <v>2.2443</v>
      </c>
      <c r="AU27" s="32">
        <f t="shared" ref="AU27:AU51" si="73">AT27/AS27*100</f>
        <v>71.034454433593737</v>
      </c>
      <c r="AV27" s="18">
        <v>1.8724774881905999</v>
      </c>
      <c r="AW27" s="18">
        <v>0</v>
      </c>
      <c r="AX27" s="18">
        <f t="shared" ref="AX27:AX45" si="74">AW27/AV27*100</f>
        <v>0</v>
      </c>
      <c r="AY27" s="18">
        <v>0.153074156222688</v>
      </c>
      <c r="AZ27" s="18">
        <v>0</v>
      </c>
      <c r="BA27" s="18">
        <f t="shared" ref="BA27:BA45" si="75">AZ27/AY27*100</f>
        <v>0</v>
      </c>
      <c r="BB27" s="32">
        <f t="shared" si="22"/>
        <v>2.0255516444132877</v>
      </c>
      <c r="BC27" s="32">
        <f t="shared" ref="BC27:BC43" si="76">AZ27+AW27</f>
        <v>0</v>
      </c>
      <c r="BD27" s="32">
        <f t="shared" ref="BD27:BD51" si="77">BC27/BB27*100</f>
        <v>0</v>
      </c>
      <c r="BE27" s="32">
        <f t="shared" ref="BE27:BE43" si="78">BB27+AS27+AG27</f>
        <v>41.610700859629453</v>
      </c>
      <c r="BF27" s="32">
        <f t="shared" ref="BF27:BF51" si="79">BC27+AT27+AH27</f>
        <v>604.27189999999996</v>
      </c>
      <c r="BG27" s="32">
        <f t="shared" ref="BG27:BG51" si="80">BF27/BE27*100</f>
        <v>1452.2031292826946</v>
      </c>
      <c r="BH27" s="18">
        <v>6.3839429858511201</v>
      </c>
      <c r="BI27" s="18">
        <v>0</v>
      </c>
      <c r="BJ27" s="18">
        <f t="shared" ref="BJ27:BJ42" si="81">BI27/BH27*100</f>
        <v>0</v>
      </c>
      <c r="BK27" s="18">
        <v>5.3759519880851601</v>
      </c>
      <c r="BL27" s="18">
        <v>0</v>
      </c>
      <c r="BM27" s="18">
        <f t="shared" si="47"/>
        <v>0</v>
      </c>
      <c r="BN27" s="18">
        <v>4.7039579895745103</v>
      </c>
      <c r="BO27" s="18">
        <v>0</v>
      </c>
      <c r="BP27" s="18">
        <f t="shared" si="48"/>
        <v>0</v>
      </c>
      <c r="BQ27" s="18">
        <v>5.7119489873404801</v>
      </c>
      <c r="BR27" s="18">
        <v>0</v>
      </c>
      <c r="BS27" s="18">
        <f t="shared" si="49"/>
        <v>0</v>
      </c>
      <c r="BT27" s="18">
        <v>2.4191783946383199</v>
      </c>
      <c r="BU27" s="18">
        <v>0</v>
      </c>
      <c r="BV27" s="18">
        <f t="shared" si="50"/>
        <v>0</v>
      </c>
      <c r="BW27" s="18">
        <v>3.6287675919574802</v>
      </c>
      <c r="BX27" s="18">
        <v>0</v>
      </c>
      <c r="BY27" s="18">
        <f t="shared" si="51"/>
        <v>0</v>
      </c>
      <c r="BZ27" s="18">
        <v>1.67998499627661</v>
      </c>
      <c r="CA27" s="18">
        <v>0</v>
      </c>
      <c r="CB27" s="18">
        <f t="shared" ref="CB27:CB42" si="82">CA27/BZ27*100</f>
        <v>0</v>
      </c>
      <c r="CC27" s="18">
        <v>3.69596699180854</v>
      </c>
      <c r="CD27" s="18">
        <v>705.93209999999999</v>
      </c>
      <c r="CE27" s="18">
        <f t="shared" ref="CE27:CE42" si="83">CD27/CC27*100</f>
        <v>19100.065059146204</v>
      </c>
      <c r="CF27" s="32">
        <f t="shared" si="36"/>
        <v>33.599699925532221</v>
      </c>
      <c r="CG27" s="32">
        <f t="shared" ref="CG27:CG43" si="84">CD27+CA27+BX27+BU27+BR27+BO27+BL27+BI27</f>
        <v>705.93209999999999</v>
      </c>
      <c r="CH27" s="32">
        <f t="shared" ref="CH27:CH43" si="85">CG27/CF27*100</f>
        <v>2101.0071565060803</v>
      </c>
      <c r="CI27" s="18">
        <v>0.64100155375767498</v>
      </c>
      <c r="CJ27" s="18">
        <v>0</v>
      </c>
      <c r="CK27" s="18">
        <f t="shared" si="39"/>
        <v>0</v>
      </c>
      <c r="CL27" s="18">
        <v>2.6841338246365201</v>
      </c>
      <c r="CM27" s="18">
        <v>0</v>
      </c>
      <c r="CN27" s="18">
        <f t="shared" ref="CN27:CN42" si="86">CM27/CL27*100</f>
        <v>0</v>
      </c>
      <c r="CO27" s="18">
        <v>10.2542185483609</v>
      </c>
      <c r="CP27" s="18">
        <v>0.72070000000000001</v>
      </c>
      <c r="CQ27" s="18">
        <f t="shared" ref="CQ27:CQ42" si="87">CP27/CO27*100</f>
        <v>7.0283268939611325</v>
      </c>
      <c r="CR27" s="18">
        <v>0.349428903004807</v>
      </c>
      <c r="CS27" s="18">
        <v>0</v>
      </c>
      <c r="CT27" s="18">
        <f t="shared" ref="CT27:CT45" si="88">CS27/CR27*100</f>
        <v>0</v>
      </c>
      <c r="CU27" s="18">
        <v>11.059858808119801</v>
      </c>
      <c r="CV27" s="18">
        <v>215.95429999999999</v>
      </c>
      <c r="CW27" s="18">
        <f t="shared" ref="CW27:CW45" si="89">CV27/CU27*100</f>
        <v>1952.5954512317385</v>
      </c>
      <c r="CX27" s="18">
        <v>0.23566399101959601</v>
      </c>
      <c r="CY27" s="18">
        <v>0</v>
      </c>
      <c r="CZ27" s="18">
        <f t="shared" si="44"/>
        <v>0</v>
      </c>
      <c r="DA27" s="32">
        <f t="shared" si="54"/>
        <v>100.43470641406097</v>
      </c>
      <c r="DB27" s="32">
        <f t="shared" si="55"/>
        <v>1526.8789999999999</v>
      </c>
      <c r="DC27" s="32">
        <f t="shared" si="52"/>
        <v>1520.2702875489613</v>
      </c>
    </row>
    <row r="28" spans="1:107" s="33" customFormat="1" ht="17.45" customHeight="1">
      <c r="A28" s="30">
        <v>24</v>
      </c>
      <c r="B28" s="31" t="s">
        <v>98</v>
      </c>
      <c r="C28" s="18">
        <v>0.151088917761495</v>
      </c>
      <c r="D28" s="18">
        <v>0.98440000000000005</v>
      </c>
      <c r="E28" s="18">
        <f t="shared" si="56"/>
        <v>651.53686622730868</v>
      </c>
      <c r="F28" s="18">
        <v>7.2919034210556198E-3</v>
      </c>
      <c r="G28" s="18">
        <v>0</v>
      </c>
      <c r="H28" s="18">
        <f t="shared" si="46"/>
        <v>0</v>
      </c>
      <c r="I28" s="18">
        <v>2.00556501758111E-2</v>
      </c>
      <c r="J28" s="18">
        <v>0</v>
      </c>
      <c r="K28" s="18">
        <f t="shared" si="57"/>
        <v>0</v>
      </c>
      <c r="L28" s="18">
        <v>1.6278989869959001E-2</v>
      </c>
      <c r="M28" s="18">
        <v>0</v>
      </c>
      <c r="N28" s="18">
        <f t="shared" si="58"/>
        <v>0</v>
      </c>
      <c r="O28" s="18">
        <v>1.0365244794494099E-3</v>
      </c>
      <c r="P28" s="18">
        <v>0</v>
      </c>
      <c r="Q28" s="18">
        <f t="shared" si="59"/>
        <v>0</v>
      </c>
      <c r="R28" s="18">
        <v>2.4698414721489401E-2</v>
      </c>
      <c r="S28" s="18">
        <v>0</v>
      </c>
      <c r="T28" s="18">
        <f t="shared" si="60"/>
        <v>0</v>
      </c>
      <c r="U28" s="18">
        <v>2.0800876397478098E-3</v>
      </c>
      <c r="V28" s="18">
        <v>0</v>
      </c>
      <c r="W28" s="18">
        <f t="shared" si="61"/>
        <v>0</v>
      </c>
      <c r="X28" s="18">
        <v>1.6038102977918799E-3</v>
      </c>
      <c r="Y28" s="18">
        <v>0</v>
      </c>
      <c r="Z28" s="18">
        <f t="shared" si="62"/>
        <v>0</v>
      </c>
      <c r="AA28" s="18">
        <v>9.3381935771012208E-3</v>
      </c>
      <c r="AB28" s="18">
        <v>0</v>
      </c>
      <c r="AC28" s="18">
        <f t="shared" si="63"/>
        <v>0</v>
      </c>
      <c r="AD28" s="18">
        <v>1.9848787606090699E-4</v>
      </c>
      <c r="AE28" s="18">
        <v>0</v>
      </c>
      <c r="AF28" s="18">
        <f t="shared" si="64"/>
        <v>0</v>
      </c>
      <c r="AG28" s="32">
        <f t="shared" si="65"/>
        <v>0.23367097981996135</v>
      </c>
      <c r="AH28" s="32">
        <f t="shared" si="66"/>
        <v>0.98440000000000005</v>
      </c>
      <c r="AI28" s="32">
        <f t="shared" si="67"/>
        <v>421.27610401533803</v>
      </c>
      <c r="AJ28" s="18">
        <v>1.9503319962663902E-2</v>
      </c>
      <c r="AK28" s="18">
        <v>0</v>
      </c>
      <c r="AL28" s="18">
        <f t="shared" si="68"/>
        <v>0</v>
      </c>
      <c r="AM28" s="18">
        <v>2.5950075913087501E-3</v>
      </c>
      <c r="AN28" s="18">
        <v>0</v>
      </c>
      <c r="AO28" s="18">
        <f t="shared" si="69"/>
        <v>0</v>
      </c>
      <c r="AP28" s="18">
        <v>2.9694289041304698E-3</v>
      </c>
      <c r="AQ28" s="18">
        <v>0</v>
      </c>
      <c r="AR28" s="18">
        <f t="shared" si="70"/>
        <v>0</v>
      </c>
      <c r="AS28" s="32">
        <f t="shared" si="71"/>
        <v>2.5067756458103121E-2</v>
      </c>
      <c r="AT28" s="32">
        <f t="shared" si="72"/>
        <v>0</v>
      </c>
      <c r="AU28" s="32">
        <f t="shared" si="73"/>
        <v>0</v>
      </c>
      <c r="AV28" s="18">
        <v>7.0685077467469203E-3</v>
      </c>
      <c r="AW28" s="18">
        <v>0</v>
      </c>
      <c r="AX28" s="18">
        <f t="shared" si="74"/>
        <v>0</v>
      </c>
      <c r="AY28" s="18">
        <v>1.33118941571409E-4</v>
      </c>
      <c r="AZ28" s="18">
        <v>0</v>
      </c>
      <c r="BA28" s="18">
        <f t="shared" si="75"/>
        <v>0</v>
      </c>
      <c r="BB28" s="32">
        <f t="shared" si="22"/>
        <v>7.2016266883183295E-3</v>
      </c>
      <c r="BC28" s="32">
        <f t="shared" si="76"/>
        <v>0</v>
      </c>
      <c r="BD28" s="32">
        <f t="shared" si="77"/>
        <v>0</v>
      </c>
      <c r="BE28" s="32">
        <f t="shared" si="78"/>
        <v>0.26594036296638279</v>
      </c>
      <c r="BF28" s="32">
        <f t="shared" si="79"/>
        <v>0.98440000000000005</v>
      </c>
      <c r="BG28" s="32">
        <f t="shared" si="80"/>
        <v>370.15817720171981</v>
      </c>
      <c r="BH28" s="18">
        <v>4.8980205890795603E-2</v>
      </c>
      <c r="BI28" s="18">
        <v>0</v>
      </c>
      <c r="BJ28" s="18">
        <f t="shared" si="81"/>
        <v>0</v>
      </c>
      <c r="BK28" s="18">
        <v>4.1246489171196297E-2</v>
      </c>
      <c r="BL28" s="18">
        <v>2.4396</v>
      </c>
      <c r="BM28" s="18">
        <f t="shared" si="47"/>
        <v>5914.6852229635297</v>
      </c>
      <c r="BN28" s="18">
        <v>3.6090678024796798E-2</v>
      </c>
      <c r="BO28" s="18">
        <v>0.13500000000000001</v>
      </c>
      <c r="BP28" s="18">
        <f t="shared" si="48"/>
        <v>374.05781046076675</v>
      </c>
      <c r="BQ28" s="18">
        <v>4.3824394744396103E-2</v>
      </c>
      <c r="BR28" s="18">
        <v>0</v>
      </c>
      <c r="BS28" s="18">
        <f t="shared" si="49"/>
        <v>0</v>
      </c>
      <c r="BT28" s="18">
        <v>1.8560920127038302E-2</v>
      </c>
      <c r="BU28" s="18">
        <v>0</v>
      </c>
      <c r="BV28" s="18">
        <f t="shared" si="50"/>
        <v>0</v>
      </c>
      <c r="BW28" s="18">
        <v>2.7841380190557499E-2</v>
      </c>
      <c r="BX28" s="18">
        <v>0</v>
      </c>
      <c r="BY28" s="18">
        <f t="shared" si="51"/>
        <v>0</v>
      </c>
      <c r="BZ28" s="18">
        <v>1.28895278659988E-2</v>
      </c>
      <c r="CA28" s="18">
        <v>0</v>
      </c>
      <c r="CB28" s="18">
        <f t="shared" si="82"/>
        <v>0</v>
      </c>
      <c r="CC28" s="18">
        <v>2.8356961305197399E-2</v>
      </c>
      <c r="CD28" s="18">
        <v>0</v>
      </c>
      <c r="CE28" s="18">
        <f t="shared" si="83"/>
        <v>0</v>
      </c>
      <c r="CF28" s="32">
        <f t="shared" si="36"/>
        <v>0.2577905573199768</v>
      </c>
      <c r="CG28" s="32">
        <f t="shared" si="84"/>
        <v>2.5746000000000002</v>
      </c>
      <c r="CH28" s="32">
        <f t="shared" si="85"/>
        <v>998.71772913867255</v>
      </c>
      <c r="CI28" s="18">
        <v>1.00747612927383E-2</v>
      </c>
      <c r="CJ28" s="18">
        <v>0</v>
      </c>
      <c r="CK28" s="18">
        <f t="shared" si="39"/>
        <v>0</v>
      </c>
      <c r="CL28" s="18">
        <v>1.6578968748820099E-2</v>
      </c>
      <c r="CM28" s="18">
        <v>0</v>
      </c>
      <c r="CN28" s="18">
        <f t="shared" si="86"/>
        <v>0</v>
      </c>
      <c r="CO28" s="18">
        <v>0.19797721970589699</v>
      </c>
      <c r="CP28" s="18">
        <v>0.14499999999999999</v>
      </c>
      <c r="CQ28" s="18">
        <f t="shared" si="87"/>
        <v>73.240749726359041</v>
      </c>
      <c r="CR28" s="18">
        <v>1.01147554976731E-3</v>
      </c>
      <c r="CS28" s="18">
        <v>0</v>
      </c>
      <c r="CT28" s="18">
        <f t="shared" si="88"/>
        <v>0</v>
      </c>
      <c r="CU28" s="18">
        <v>0.76800677233959302</v>
      </c>
      <c r="CV28" s="18">
        <v>0</v>
      </c>
      <c r="CW28" s="18">
        <f t="shared" si="89"/>
        <v>0</v>
      </c>
      <c r="CX28" s="18">
        <v>1.8898029670616099E-3</v>
      </c>
      <c r="CY28" s="18">
        <v>0</v>
      </c>
      <c r="CZ28" s="18">
        <f t="shared" si="44"/>
        <v>0</v>
      </c>
      <c r="DA28" s="32">
        <f t="shared" si="54"/>
        <v>1.5192699208902369</v>
      </c>
      <c r="DB28" s="32">
        <f t="shared" si="55"/>
        <v>3.7040000000000002</v>
      </c>
      <c r="DC28" s="32">
        <f t="shared" si="52"/>
        <v>243.80131200317524</v>
      </c>
    </row>
    <row r="29" spans="1:107" s="33" customFormat="1" ht="17.45" customHeight="1">
      <c r="A29" s="30">
        <v>25</v>
      </c>
      <c r="B29" s="31" t="s">
        <v>99</v>
      </c>
      <c r="C29" s="18">
        <v>34.362303392574503</v>
      </c>
      <c r="D29" s="18">
        <v>80.195300000000003</v>
      </c>
      <c r="E29" s="18">
        <f t="shared" si="56"/>
        <v>233.38161904865129</v>
      </c>
      <c r="F29" s="18">
        <v>1.7111571112444399</v>
      </c>
      <c r="G29" s="18">
        <v>0</v>
      </c>
      <c r="H29" s="18">
        <f t="shared" si="46"/>
        <v>0</v>
      </c>
      <c r="I29" s="18">
        <v>7.1889791650528299</v>
      </c>
      <c r="J29" s="18">
        <v>67.106700000000004</v>
      </c>
      <c r="K29" s="18">
        <f t="shared" si="57"/>
        <v>933.46633032712168</v>
      </c>
      <c r="L29" s="18">
        <v>2.2796027917272399</v>
      </c>
      <c r="M29" s="18">
        <v>0</v>
      </c>
      <c r="N29" s="18">
        <f t="shared" si="58"/>
        <v>0</v>
      </c>
      <c r="O29" s="18">
        <v>0.27119142088043802</v>
      </c>
      <c r="P29" s="18">
        <v>0</v>
      </c>
      <c r="Q29" s="18">
        <f t="shared" si="59"/>
        <v>0</v>
      </c>
      <c r="R29" s="18">
        <v>3.1107163821006298</v>
      </c>
      <c r="S29" s="18">
        <v>0</v>
      </c>
      <c r="T29" s="18">
        <f t="shared" si="60"/>
        <v>0</v>
      </c>
      <c r="U29" s="18">
        <v>1.2767051229923501</v>
      </c>
      <c r="V29" s="18">
        <v>0</v>
      </c>
      <c r="W29" s="18">
        <f t="shared" si="61"/>
        <v>0</v>
      </c>
      <c r="X29" s="18">
        <v>1.3698800414464101</v>
      </c>
      <c r="Y29" s="18">
        <v>0</v>
      </c>
      <c r="Z29" s="18">
        <f t="shared" si="62"/>
        <v>0</v>
      </c>
      <c r="AA29" s="18">
        <v>1.5366721141467099</v>
      </c>
      <c r="AB29" s="18">
        <v>0</v>
      </c>
      <c r="AC29" s="18">
        <f t="shared" si="63"/>
        <v>0</v>
      </c>
      <c r="AD29" s="18">
        <v>0.18352981017193401</v>
      </c>
      <c r="AE29" s="18">
        <v>163.16839999999999</v>
      </c>
      <c r="AF29" s="18">
        <f t="shared" si="64"/>
        <v>88905.665977173368</v>
      </c>
      <c r="AG29" s="32">
        <f t="shared" si="65"/>
        <v>53.290737352337487</v>
      </c>
      <c r="AH29" s="32">
        <f t="shared" si="66"/>
        <v>310.47040000000004</v>
      </c>
      <c r="AI29" s="32">
        <f t="shared" si="67"/>
        <v>582.59730569553085</v>
      </c>
      <c r="AJ29" s="18">
        <v>2.0919295548647798</v>
      </c>
      <c r="AK29" s="18">
        <v>0</v>
      </c>
      <c r="AL29" s="18">
        <f t="shared" si="68"/>
        <v>0</v>
      </c>
      <c r="AM29" s="18">
        <v>0.56263476581393501</v>
      </c>
      <c r="AN29" s="18">
        <v>0</v>
      </c>
      <c r="AO29" s="18">
        <f t="shared" si="69"/>
        <v>0</v>
      </c>
      <c r="AP29" s="18">
        <v>0.26446957699485102</v>
      </c>
      <c r="AQ29" s="18">
        <v>0.35</v>
      </c>
      <c r="AR29" s="18">
        <f t="shared" si="70"/>
        <v>132.34036367321528</v>
      </c>
      <c r="AS29" s="32">
        <f t="shared" si="71"/>
        <v>2.9190338976735659</v>
      </c>
      <c r="AT29" s="32">
        <f t="shared" si="72"/>
        <v>0.35</v>
      </c>
      <c r="AU29" s="32">
        <f t="shared" si="73"/>
        <v>11.99026843363983</v>
      </c>
      <c r="AV29" s="18">
        <v>1.61770428397387</v>
      </c>
      <c r="AW29" s="18">
        <v>1.4441999999999999</v>
      </c>
      <c r="AX29" s="18">
        <f t="shared" si="74"/>
        <v>89.274660041842807</v>
      </c>
      <c r="AY29" s="18">
        <v>0.18247303233978601</v>
      </c>
      <c r="AZ29" s="18">
        <v>60</v>
      </c>
      <c r="BA29" s="18">
        <f t="shared" si="75"/>
        <v>32881.571172814743</v>
      </c>
      <c r="BB29" s="32">
        <f t="shared" si="22"/>
        <v>1.8001773163136561</v>
      </c>
      <c r="BC29" s="32">
        <f t="shared" si="76"/>
        <v>61.444200000000002</v>
      </c>
      <c r="BD29" s="32">
        <f t="shared" si="77"/>
        <v>3413.2304325344689</v>
      </c>
      <c r="BE29" s="32">
        <f t="shared" si="78"/>
        <v>58.009948566324709</v>
      </c>
      <c r="BF29" s="32">
        <f t="shared" si="79"/>
        <v>372.26460000000003</v>
      </c>
      <c r="BG29" s="32">
        <f t="shared" si="80"/>
        <v>641.72544399755407</v>
      </c>
      <c r="BH29" s="18">
        <v>5.6743291857945497</v>
      </c>
      <c r="BI29" s="18">
        <v>4.8128000000000002</v>
      </c>
      <c r="BJ29" s="18">
        <f t="shared" si="81"/>
        <v>84.817074272825892</v>
      </c>
      <c r="BK29" s="18">
        <v>4.7783824722480404</v>
      </c>
      <c r="BL29" s="18">
        <v>51.707599999999999</v>
      </c>
      <c r="BM29" s="18">
        <f t="shared" si="47"/>
        <v>1082.1151362476351</v>
      </c>
      <c r="BN29" s="18">
        <v>4.18108466321703</v>
      </c>
      <c r="BO29" s="18">
        <v>2.9668999999999999</v>
      </c>
      <c r="BP29" s="18">
        <f t="shared" si="48"/>
        <v>70.960055559295796</v>
      </c>
      <c r="BQ29" s="18">
        <v>5.0770313767635402</v>
      </c>
      <c r="BR29" s="18">
        <v>82.403000000000006</v>
      </c>
      <c r="BS29" s="18">
        <f t="shared" si="49"/>
        <v>1623.0547712811167</v>
      </c>
      <c r="BT29" s="18">
        <v>2.1502721125116202</v>
      </c>
      <c r="BU29" s="18">
        <v>0.4178</v>
      </c>
      <c r="BV29" s="18">
        <f t="shared" si="50"/>
        <v>19.430098989285117</v>
      </c>
      <c r="BW29" s="18">
        <v>3.2254081687674301</v>
      </c>
      <c r="BX29" s="18">
        <v>4.5103</v>
      </c>
      <c r="BY29" s="18">
        <f t="shared" si="51"/>
        <v>139.83656529658953</v>
      </c>
      <c r="BZ29" s="18">
        <v>1.4932445225775099</v>
      </c>
      <c r="CA29" s="18">
        <v>0</v>
      </c>
      <c r="CB29" s="18">
        <f t="shared" si="82"/>
        <v>0</v>
      </c>
      <c r="CC29" s="18">
        <v>3.28513794967053</v>
      </c>
      <c r="CD29" s="18">
        <v>0</v>
      </c>
      <c r="CE29" s="18">
        <f t="shared" si="83"/>
        <v>0</v>
      </c>
      <c r="CF29" s="32">
        <f t="shared" si="36"/>
        <v>29.864890451550252</v>
      </c>
      <c r="CG29" s="32">
        <f t="shared" si="84"/>
        <v>146.81840000000003</v>
      </c>
      <c r="CH29" s="32">
        <f t="shared" si="85"/>
        <v>491.60870098680994</v>
      </c>
      <c r="CI29" s="18">
        <v>0.54975936044724905</v>
      </c>
      <c r="CJ29" s="18">
        <v>0</v>
      </c>
      <c r="CK29" s="18">
        <f t="shared" si="39"/>
        <v>0</v>
      </c>
      <c r="CL29" s="18">
        <v>2.9210044904324901</v>
      </c>
      <c r="CM29" s="18">
        <v>0.60109999999999997</v>
      </c>
      <c r="CN29" s="18">
        <f t="shared" si="86"/>
        <v>20.578537347986064</v>
      </c>
      <c r="CO29" s="18">
        <v>10.7015356950933</v>
      </c>
      <c r="CP29" s="18">
        <v>17.273700000000002</v>
      </c>
      <c r="CQ29" s="18">
        <f t="shared" si="87"/>
        <v>161.4132820948312</v>
      </c>
      <c r="CR29" s="18">
        <v>0.207059298507105</v>
      </c>
      <c r="CS29" s="18">
        <v>0</v>
      </c>
      <c r="CT29" s="18">
        <f t="shared" si="88"/>
        <v>0</v>
      </c>
      <c r="CU29" s="18">
        <v>29.435345928672199</v>
      </c>
      <c r="CV29" s="18">
        <v>0</v>
      </c>
      <c r="CW29" s="18">
        <f t="shared" si="89"/>
        <v>0</v>
      </c>
      <c r="CX29" s="18">
        <v>0.95662240100819196</v>
      </c>
      <c r="CY29" s="18">
        <v>0.75</v>
      </c>
      <c r="CZ29" s="18">
        <f t="shared" si="44"/>
        <v>78.400840207125512</v>
      </c>
      <c r="DA29" s="32">
        <f t="shared" si="54"/>
        <v>132.64616619203548</v>
      </c>
      <c r="DB29" s="32">
        <f t="shared" si="55"/>
        <v>537.70780000000002</v>
      </c>
      <c r="DC29" s="32">
        <f t="shared" si="52"/>
        <v>405.37002722079859</v>
      </c>
    </row>
    <row r="30" spans="1:107" s="33" customFormat="1" ht="17.45" customHeight="1">
      <c r="A30" s="30">
        <v>26</v>
      </c>
      <c r="B30" s="31" t="s">
        <v>100</v>
      </c>
      <c r="C30" s="18">
        <v>20.852662367907701</v>
      </c>
      <c r="D30" s="18">
        <v>29.741599999999998</v>
      </c>
      <c r="E30" s="18">
        <f t="shared" si="56"/>
        <v>142.62735124783103</v>
      </c>
      <c r="F30" s="18">
        <v>1.6551625490170201</v>
      </c>
      <c r="G30" s="18">
        <v>0</v>
      </c>
      <c r="H30" s="18">
        <f t="shared" si="46"/>
        <v>0</v>
      </c>
      <c r="I30" s="18">
        <v>8.5286032564635601</v>
      </c>
      <c r="J30" s="18">
        <v>0</v>
      </c>
      <c r="K30" s="18">
        <f t="shared" si="57"/>
        <v>0</v>
      </c>
      <c r="L30" s="18">
        <v>2.1296396543499601</v>
      </c>
      <c r="M30" s="18">
        <v>0</v>
      </c>
      <c r="N30" s="18">
        <f t="shared" si="58"/>
        <v>0</v>
      </c>
      <c r="O30" s="18">
        <v>0.181602653192519</v>
      </c>
      <c r="P30" s="18">
        <v>0</v>
      </c>
      <c r="Q30" s="18">
        <f t="shared" si="59"/>
        <v>0</v>
      </c>
      <c r="R30" s="18">
        <v>2.327139140905</v>
      </c>
      <c r="S30" s="18">
        <v>0</v>
      </c>
      <c r="T30" s="18">
        <f t="shared" si="60"/>
        <v>0</v>
      </c>
      <c r="U30" s="18">
        <v>0.98462929471806904</v>
      </c>
      <c r="V30" s="18">
        <v>0</v>
      </c>
      <c r="W30" s="18">
        <f t="shared" si="61"/>
        <v>0</v>
      </c>
      <c r="X30" s="18">
        <v>0.71123212176055095</v>
      </c>
      <c r="Y30" s="18">
        <v>0</v>
      </c>
      <c r="Z30" s="18">
        <f t="shared" si="62"/>
        <v>0</v>
      </c>
      <c r="AA30" s="18">
        <v>4.8526599292649797</v>
      </c>
      <c r="AB30" s="18">
        <v>0</v>
      </c>
      <c r="AC30" s="18">
        <f t="shared" si="63"/>
        <v>0</v>
      </c>
      <c r="AD30" s="18">
        <v>0.36942944161784602</v>
      </c>
      <c r="AE30" s="18">
        <v>0</v>
      </c>
      <c r="AF30" s="18">
        <f t="shared" si="64"/>
        <v>0</v>
      </c>
      <c r="AG30" s="32">
        <f t="shared" si="65"/>
        <v>42.592760409197211</v>
      </c>
      <c r="AH30" s="32">
        <f t="shared" si="66"/>
        <v>29.741599999999998</v>
      </c>
      <c r="AI30" s="32">
        <f t="shared" si="67"/>
        <v>69.827829223244677</v>
      </c>
      <c r="AJ30" s="18">
        <v>2.0219330825901198</v>
      </c>
      <c r="AK30" s="18">
        <v>0</v>
      </c>
      <c r="AL30" s="18">
        <f t="shared" si="68"/>
        <v>0</v>
      </c>
      <c r="AM30" s="18">
        <v>1.6736640637478399</v>
      </c>
      <c r="AN30" s="18">
        <v>0</v>
      </c>
      <c r="AO30" s="18">
        <f t="shared" si="69"/>
        <v>0</v>
      </c>
      <c r="AP30" s="18">
        <v>0.86061707284221101</v>
      </c>
      <c r="AQ30" s="18">
        <v>1.099</v>
      </c>
      <c r="AR30" s="18">
        <f t="shared" si="70"/>
        <v>127.69907019977222</v>
      </c>
      <c r="AS30" s="32">
        <f t="shared" si="71"/>
        <v>4.5562142191801707</v>
      </c>
      <c r="AT30" s="32">
        <f t="shared" si="72"/>
        <v>1.099</v>
      </c>
      <c r="AU30" s="32">
        <f t="shared" si="73"/>
        <v>24.120902730463587</v>
      </c>
      <c r="AV30" s="18">
        <v>2.5968114709468</v>
      </c>
      <c r="AW30" s="18">
        <v>0.9738</v>
      </c>
      <c r="AX30" s="18">
        <f t="shared" si="74"/>
        <v>37.499834350506454</v>
      </c>
      <c r="AY30" s="18">
        <v>0.21618540799833699</v>
      </c>
      <c r="AZ30" s="18">
        <v>0</v>
      </c>
      <c r="BA30" s="18">
        <f t="shared" si="75"/>
        <v>0</v>
      </c>
      <c r="BB30" s="32">
        <f t="shared" si="22"/>
        <v>2.8129968789451372</v>
      </c>
      <c r="BC30" s="32">
        <f t="shared" si="76"/>
        <v>0.9738</v>
      </c>
      <c r="BD30" s="32">
        <f t="shared" si="77"/>
        <v>34.617884125245503</v>
      </c>
      <c r="BE30" s="32">
        <f t="shared" si="78"/>
        <v>49.961971507322517</v>
      </c>
      <c r="BF30" s="32">
        <f t="shared" si="79"/>
        <v>31.814399999999999</v>
      </c>
      <c r="BG30" s="32">
        <f t="shared" si="80"/>
        <v>63.677230982242619</v>
      </c>
      <c r="BH30" s="18">
        <v>7.1860411185517501</v>
      </c>
      <c r="BI30" s="18">
        <v>12.2378</v>
      </c>
      <c r="BJ30" s="18">
        <f t="shared" si="81"/>
        <v>170.29961000927815</v>
      </c>
      <c r="BK30" s="18">
        <v>6.0514030472014699</v>
      </c>
      <c r="BL30" s="18">
        <v>68.795500000000004</v>
      </c>
      <c r="BM30" s="18">
        <f t="shared" si="47"/>
        <v>1136.8520566782468</v>
      </c>
      <c r="BN30" s="18">
        <v>5.29497766630129</v>
      </c>
      <c r="BO30" s="18">
        <v>0.43319999999999997</v>
      </c>
      <c r="BP30" s="18">
        <f t="shared" si="48"/>
        <v>8.1813376240848985</v>
      </c>
      <c r="BQ30" s="18">
        <v>6.4296157376515604</v>
      </c>
      <c r="BR30" s="18">
        <v>48.8249</v>
      </c>
      <c r="BS30" s="18">
        <f t="shared" si="49"/>
        <v>759.37508542047749</v>
      </c>
      <c r="BT30" s="18">
        <v>2.72313137124066</v>
      </c>
      <c r="BU30" s="18">
        <v>0</v>
      </c>
      <c r="BV30" s="18">
        <f t="shared" si="50"/>
        <v>0</v>
      </c>
      <c r="BW30" s="18">
        <v>4.0846970568609899</v>
      </c>
      <c r="BX30" s="18">
        <v>0</v>
      </c>
      <c r="BY30" s="18">
        <f t="shared" si="51"/>
        <v>0</v>
      </c>
      <c r="BZ30" s="18">
        <v>1.8910634522504599</v>
      </c>
      <c r="CA30" s="18">
        <v>0</v>
      </c>
      <c r="CB30" s="18">
        <f t="shared" si="82"/>
        <v>0</v>
      </c>
      <c r="CC30" s="18">
        <v>4.1603395949510098</v>
      </c>
      <c r="CD30" s="18">
        <v>0</v>
      </c>
      <c r="CE30" s="18">
        <f t="shared" si="83"/>
        <v>0</v>
      </c>
      <c r="CF30" s="32">
        <f t="shared" si="36"/>
        <v>37.821269045009188</v>
      </c>
      <c r="CG30" s="32">
        <f t="shared" si="84"/>
        <v>130.29140000000001</v>
      </c>
      <c r="CH30" s="32">
        <f t="shared" si="85"/>
        <v>344.49240675913535</v>
      </c>
      <c r="CI30" s="18">
        <v>0.56233069580218398</v>
      </c>
      <c r="CJ30" s="18">
        <v>0</v>
      </c>
      <c r="CK30" s="18">
        <f t="shared" si="39"/>
        <v>0</v>
      </c>
      <c r="CL30" s="18">
        <v>2.9967748456306502</v>
      </c>
      <c r="CM30" s="18">
        <v>7.9399999999999998E-2</v>
      </c>
      <c r="CN30" s="18">
        <f t="shared" si="86"/>
        <v>2.6495150316603393</v>
      </c>
      <c r="CO30" s="18">
        <v>13.0829397882287</v>
      </c>
      <c r="CP30" s="18">
        <v>1.5421</v>
      </c>
      <c r="CQ30" s="18">
        <f t="shared" si="87"/>
        <v>11.787106147102318</v>
      </c>
      <c r="CR30" s="18">
        <v>0.65281895056698003</v>
      </c>
      <c r="CS30" s="18">
        <v>0</v>
      </c>
      <c r="CT30" s="18">
        <f t="shared" si="88"/>
        <v>0</v>
      </c>
      <c r="CU30" s="18">
        <v>19.665664846818402</v>
      </c>
      <c r="CV30" s="18">
        <v>0.62180000000000002</v>
      </c>
      <c r="CW30" s="18">
        <f t="shared" si="89"/>
        <v>3.1618559801734722</v>
      </c>
      <c r="CX30" s="18">
        <v>0.32864257942283398</v>
      </c>
      <c r="CY30" s="18">
        <v>0</v>
      </c>
      <c r="CZ30" s="18">
        <f t="shared" si="44"/>
        <v>0</v>
      </c>
      <c r="DA30" s="32">
        <f t="shared" si="54"/>
        <v>125.07241225880145</v>
      </c>
      <c r="DB30" s="32">
        <f t="shared" si="55"/>
        <v>164.34910000000002</v>
      </c>
      <c r="DC30" s="32">
        <f t="shared" si="52"/>
        <v>131.40315840389064</v>
      </c>
    </row>
    <row r="31" spans="1:107" s="33" customFormat="1" ht="17.45" customHeight="1">
      <c r="A31" s="30">
        <v>27</v>
      </c>
      <c r="B31" s="31" t="s">
        <v>101</v>
      </c>
      <c r="C31" s="18">
        <v>320.90094560419499</v>
      </c>
      <c r="D31" s="18">
        <v>48.623899999999999</v>
      </c>
      <c r="E31" s="18">
        <f t="shared" si="56"/>
        <v>15.152308108176657</v>
      </c>
      <c r="F31" s="18">
        <v>20.278405958115702</v>
      </c>
      <c r="G31" s="18">
        <v>0</v>
      </c>
      <c r="H31" s="18">
        <f t="shared" si="46"/>
        <v>0</v>
      </c>
      <c r="I31" s="18">
        <v>65.7119182367138</v>
      </c>
      <c r="J31" s="18">
        <v>39.500500000000002</v>
      </c>
      <c r="K31" s="18">
        <f t="shared" si="57"/>
        <v>60.111622153088732</v>
      </c>
      <c r="L31" s="18">
        <v>28.359916088941102</v>
      </c>
      <c r="M31" s="18">
        <v>0.36370000000000002</v>
      </c>
      <c r="N31" s="18">
        <f t="shared" si="58"/>
        <v>1.2824438508893339</v>
      </c>
      <c r="O31" s="18">
        <v>3.6173562930882399</v>
      </c>
      <c r="P31" s="18">
        <v>0</v>
      </c>
      <c r="Q31" s="18">
        <f t="shared" si="59"/>
        <v>0</v>
      </c>
      <c r="R31" s="18">
        <v>37.559750012499698</v>
      </c>
      <c r="S31" s="18">
        <v>1.7000000000000001E-2</v>
      </c>
      <c r="T31" s="18">
        <f t="shared" si="60"/>
        <v>4.5261217112314338E-2</v>
      </c>
      <c r="U31" s="18">
        <v>17.348473844352402</v>
      </c>
      <c r="V31" s="18">
        <v>7.3200000000000001E-2</v>
      </c>
      <c r="W31" s="18">
        <f t="shared" si="61"/>
        <v>0.42193913226453311</v>
      </c>
      <c r="X31" s="18">
        <v>14.192259109858799</v>
      </c>
      <c r="Y31" s="18">
        <v>0</v>
      </c>
      <c r="Z31" s="18">
        <f t="shared" si="62"/>
        <v>0</v>
      </c>
      <c r="AA31" s="18">
        <v>22.462011948630501</v>
      </c>
      <c r="AB31" s="18">
        <v>0</v>
      </c>
      <c r="AC31" s="18">
        <f t="shared" si="63"/>
        <v>0</v>
      </c>
      <c r="AD31" s="18">
        <v>4.5995553247564596</v>
      </c>
      <c r="AE31" s="18">
        <v>252.9939</v>
      </c>
      <c r="AF31" s="18">
        <f t="shared" si="64"/>
        <v>5500.3991068070409</v>
      </c>
      <c r="AG31" s="32">
        <f t="shared" si="65"/>
        <v>535.03059242115171</v>
      </c>
      <c r="AH31" s="32">
        <f t="shared" si="66"/>
        <v>341.57220000000001</v>
      </c>
      <c r="AI31" s="32">
        <f t="shared" si="67"/>
        <v>63.841620430393995</v>
      </c>
      <c r="AJ31" s="18">
        <v>30.726868564816701</v>
      </c>
      <c r="AK31" s="18">
        <v>0</v>
      </c>
      <c r="AL31" s="18">
        <f t="shared" si="68"/>
        <v>0</v>
      </c>
      <c r="AM31" s="18">
        <v>7.20877486105503</v>
      </c>
      <c r="AN31" s="18">
        <v>0</v>
      </c>
      <c r="AO31" s="18">
        <f t="shared" si="69"/>
        <v>0</v>
      </c>
      <c r="AP31" s="18">
        <v>3.5780135881744801</v>
      </c>
      <c r="AQ31" s="18">
        <v>0</v>
      </c>
      <c r="AR31" s="18">
        <f t="shared" si="70"/>
        <v>0</v>
      </c>
      <c r="AS31" s="32">
        <f t="shared" si="71"/>
        <v>41.51365701404621</v>
      </c>
      <c r="AT31" s="32">
        <f t="shared" si="72"/>
        <v>0</v>
      </c>
      <c r="AU31" s="32">
        <f t="shared" si="73"/>
        <v>0</v>
      </c>
      <c r="AV31" s="18">
        <v>28.318343828065299</v>
      </c>
      <c r="AW31" s="18">
        <v>207.36410000000001</v>
      </c>
      <c r="AX31" s="18">
        <f t="shared" si="74"/>
        <v>732.26069031088196</v>
      </c>
      <c r="AY31" s="18">
        <v>2.2492731561173702</v>
      </c>
      <c r="AZ31" s="18">
        <v>0.47</v>
      </c>
      <c r="BA31" s="18">
        <f t="shared" si="75"/>
        <v>20.895639052186095</v>
      </c>
      <c r="BB31" s="32">
        <f t="shared" si="22"/>
        <v>30.567616984182671</v>
      </c>
      <c r="BC31" s="32">
        <f t="shared" si="76"/>
        <v>207.83410000000001</v>
      </c>
      <c r="BD31" s="32">
        <f t="shared" si="77"/>
        <v>679.91593884320309</v>
      </c>
      <c r="BE31" s="32">
        <f t="shared" si="78"/>
        <v>607.11186641938059</v>
      </c>
      <c r="BF31" s="32">
        <f t="shared" si="79"/>
        <v>549.40629999999999</v>
      </c>
      <c r="BG31" s="32">
        <f t="shared" si="80"/>
        <v>90.495068600830351</v>
      </c>
      <c r="BH31" s="18">
        <v>107.45486732356299</v>
      </c>
      <c r="BI31" s="18">
        <v>42.399000000000001</v>
      </c>
      <c r="BJ31" s="18">
        <f t="shared" si="81"/>
        <v>39.457496022334801</v>
      </c>
      <c r="BK31" s="18">
        <v>90.488309325105504</v>
      </c>
      <c r="BL31" s="18">
        <v>560.8116</v>
      </c>
      <c r="BM31" s="18">
        <f t="shared" si="47"/>
        <v>619.76138595442376</v>
      </c>
      <c r="BN31" s="18">
        <v>79.177270659467297</v>
      </c>
      <c r="BO31" s="18">
        <v>61.204500000000003</v>
      </c>
      <c r="BP31" s="18">
        <f t="shared" si="48"/>
        <v>77.30059332713526</v>
      </c>
      <c r="BQ31" s="18">
        <v>96.143828657924601</v>
      </c>
      <c r="BR31" s="18">
        <v>385.15449999999998</v>
      </c>
      <c r="BS31" s="18">
        <f t="shared" si="49"/>
        <v>400.60241554386425</v>
      </c>
      <c r="BT31" s="18">
        <v>40.719739196297503</v>
      </c>
      <c r="BU31" s="18">
        <v>2.2555999999999998</v>
      </c>
      <c r="BV31" s="18">
        <f t="shared" si="50"/>
        <v>5.5393282091676399</v>
      </c>
      <c r="BW31" s="18">
        <v>61.079608794446202</v>
      </c>
      <c r="BX31" s="18">
        <v>50.0807</v>
      </c>
      <c r="BY31" s="18">
        <f t="shared" si="51"/>
        <v>81.992502880198046</v>
      </c>
      <c r="BZ31" s="18">
        <v>28.277596664095501</v>
      </c>
      <c r="CA31" s="18">
        <v>0</v>
      </c>
      <c r="CB31" s="18">
        <f t="shared" si="82"/>
        <v>0</v>
      </c>
      <c r="CC31" s="18">
        <v>62.21071266101</v>
      </c>
      <c r="CD31" s="18">
        <v>0</v>
      </c>
      <c r="CE31" s="18">
        <f t="shared" si="83"/>
        <v>0</v>
      </c>
      <c r="CF31" s="32">
        <f t="shared" si="36"/>
        <v>565.55193328190956</v>
      </c>
      <c r="CG31" s="32">
        <f t="shared" si="84"/>
        <v>1101.9058999999997</v>
      </c>
      <c r="CH31" s="32">
        <f t="shared" si="85"/>
        <v>194.83726164732866</v>
      </c>
      <c r="CI31" s="18">
        <v>12.928732602301199</v>
      </c>
      <c r="CJ31" s="18">
        <v>0</v>
      </c>
      <c r="CK31" s="18">
        <f t="shared" si="39"/>
        <v>0</v>
      </c>
      <c r="CL31" s="18">
        <v>32.488657440150099</v>
      </c>
      <c r="CM31" s="18">
        <v>1.2312000000000001</v>
      </c>
      <c r="CN31" s="18">
        <f t="shared" si="86"/>
        <v>3.7896302802542392</v>
      </c>
      <c r="CO31" s="18">
        <v>185.57062634913399</v>
      </c>
      <c r="CP31" s="18">
        <v>14.421900000000001</v>
      </c>
      <c r="CQ31" s="18">
        <f t="shared" si="87"/>
        <v>7.7716502248941746</v>
      </c>
      <c r="CR31" s="18">
        <v>2.8624015390685802</v>
      </c>
      <c r="CS31" s="18">
        <v>0</v>
      </c>
      <c r="CT31" s="18">
        <f t="shared" si="88"/>
        <v>0</v>
      </c>
      <c r="CU31" s="18">
        <v>406.46010802377299</v>
      </c>
      <c r="CV31" s="18">
        <v>1.7100000000000001E-2</v>
      </c>
      <c r="CW31" s="18">
        <f t="shared" si="89"/>
        <v>4.2070549267776754E-3</v>
      </c>
      <c r="CX31" s="18">
        <v>8.2374690425173505</v>
      </c>
      <c r="CY31" s="18">
        <v>0</v>
      </c>
      <c r="CZ31" s="18">
        <f t="shared" si="44"/>
        <v>0</v>
      </c>
      <c r="DA31" s="32">
        <f t="shared" si="54"/>
        <v>1821.2117946982344</v>
      </c>
      <c r="DB31" s="32">
        <f t="shared" si="55"/>
        <v>1666.9823999999999</v>
      </c>
      <c r="DC31" s="32">
        <f t="shared" si="52"/>
        <v>91.531495944227089</v>
      </c>
    </row>
    <row r="32" spans="1:107" s="33" customFormat="1" ht="17.45" customHeight="1">
      <c r="A32" s="30">
        <v>28</v>
      </c>
      <c r="B32" s="31" t="s">
        <v>102</v>
      </c>
      <c r="C32" s="18">
        <v>316.749602224819</v>
      </c>
      <c r="D32" s="18">
        <v>62.256100000000004</v>
      </c>
      <c r="E32" s="18">
        <f t="shared" si="56"/>
        <v>19.654673459009604</v>
      </c>
      <c r="F32" s="18">
        <v>20.5334578076497</v>
      </c>
      <c r="G32" s="18">
        <v>0</v>
      </c>
      <c r="H32" s="18">
        <f t="shared" si="46"/>
        <v>0</v>
      </c>
      <c r="I32" s="18">
        <v>68.775718803765798</v>
      </c>
      <c r="J32" s="18">
        <v>0</v>
      </c>
      <c r="K32" s="18">
        <f t="shared" si="57"/>
        <v>0</v>
      </c>
      <c r="L32" s="18">
        <v>27.051625779381698</v>
      </c>
      <c r="M32" s="18">
        <v>0</v>
      </c>
      <c r="N32" s="18">
        <f t="shared" si="58"/>
        <v>0</v>
      </c>
      <c r="O32" s="18">
        <v>4.4476542446461798</v>
      </c>
      <c r="P32" s="18">
        <v>0</v>
      </c>
      <c r="Q32" s="18">
        <f t="shared" si="59"/>
        <v>0</v>
      </c>
      <c r="R32" s="18">
        <v>35.522819002502501</v>
      </c>
      <c r="S32" s="18">
        <v>0</v>
      </c>
      <c r="T32" s="18">
        <f t="shared" si="60"/>
        <v>0</v>
      </c>
      <c r="U32" s="18">
        <v>17.814625075445498</v>
      </c>
      <c r="V32" s="18">
        <v>0</v>
      </c>
      <c r="W32" s="18">
        <f t="shared" si="61"/>
        <v>0</v>
      </c>
      <c r="X32" s="18">
        <v>17.158147317118701</v>
      </c>
      <c r="Y32" s="18">
        <v>0</v>
      </c>
      <c r="Z32" s="18">
        <f t="shared" si="62"/>
        <v>0</v>
      </c>
      <c r="AA32" s="18">
        <v>22.379775887223602</v>
      </c>
      <c r="AB32" s="18">
        <v>0</v>
      </c>
      <c r="AC32" s="18">
        <f t="shared" si="63"/>
        <v>0</v>
      </c>
      <c r="AD32" s="18">
        <v>4.2684968893503399</v>
      </c>
      <c r="AE32" s="18">
        <v>448.20080000000002</v>
      </c>
      <c r="AF32" s="18">
        <f t="shared" si="64"/>
        <v>10500.202099672038</v>
      </c>
      <c r="AG32" s="32">
        <f t="shared" si="65"/>
        <v>534.70192303190311</v>
      </c>
      <c r="AH32" s="32">
        <f t="shared" si="66"/>
        <v>510.45690000000002</v>
      </c>
      <c r="AI32" s="32">
        <f t="shared" si="67"/>
        <v>95.465693690715142</v>
      </c>
      <c r="AJ32" s="18">
        <v>29.6583078866596</v>
      </c>
      <c r="AK32" s="18">
        <v>0</v>
      </c>
      <c r="AL32" s="18">
        <f t="shared" si="68"/>
        <v>0</v>
      </c>
      <c r="AM32" s="18">
        <v>8.0440986198590707</v>
      </c>
      <c r="AN32" s="18">
        <v>0</v>
      </c>
      <c r="AO32" s="18">
        <f t="shared" si="69"/>
        <v>0</v>
      </c>
      <c r="AP32" s="18">
        <v>3.6166108518684799</v>
      </c>
      <c r="AQ32" s="18">
        <v>0</v>
      </c>
      <c r="AR32" s="18">
        <f t="shared" si="70"/>
        <v>0</v>
      </c>
      <c r="AS32" s="32">
        <f t="shared" si="71"/>
        <v>41.31901735838715</v>
      </c>
      <c r="AT32" s="32">
        <f t="shared" si="72"/>
        <v>0</v>
      </c>
      <c r="AU32" s="32">
        <f t="shared" si="73"/>
        <v>0</v>
      </c>
      <c r="AV32" s="18">
        <v>27.007049118579001</v>
      </c>
      <c r="AW32" s="18">
        <v>0</v>
      </c>
      <c r="AX32" s="18">
        <f t="shared" si="74"/>
        <v>0</v>
      </c>
      <c r="AY32" s="18">
        <v>2.1346911995190898</v>
      </c>
      <c r="AZ32" s="18">
        <v>0</v>
      </c>
      <c r="BA32" s="18">
        <f t="shared" si="75"/>
        <v>0</v>
      </c>
      <c r="BB32" s="32">
        <f t="shared" si="22"/>
        <v>29.141740318098091</v>
      </c>
      <c r="BC32" s="32">
        <f t="shared" si="76"/>
        <v>0</v>
      </c>
      <c r="BD32" s="32">
        <f t="shared" si="77"/>
        <v>0</v>
      </c>
      <c r="BE32" s="32">
        <f t="shared" si="78"/>
        <v>605.16268070838839</v>
      </c>
      <c r="BF32" s="32">
        <f t="shared" si="79"/>
        <v>510.45690000000002</v>
      </c>
      <c r="BG32" s="32">
        <f t="shared" si="80"/>
        <v>84.350360039133918</v>
      </c>
      <c r="BH32" s="18">
        <v>106.146764678262</v>
      </c>
      <c r="BI32" s="18">
        <v>9.0265000000000004</v>
      </c>
      <c r="BJ32" s="18">
        <f t="shared" si="81"/>
        <v>8.5037919218357061</v>
      </c>
      <c r="BK32" s="18">
        <v>89.386749202747396</v>
      </c>
      <c r="BL32" s="18">
        <v>314.2448</v>
      </c>
      <c r="BM32" s="18">
        <f t="shared" si="47"/>
        <v>351.55635796445472</v>
      </c>
      <c r="BN32" s="18">
        <v>78.213405552403998</v>
      </c>
      <c r="BO32" s="18">
        <v>78.209900000000005</v>
      </c>
      <c r="BP32" s="18">
        <f t="shared" si="48"/>
        <v>99.995517964753958</v>
      </c>
      <c r="BQ32" s="18">
        <v>94.973421027919102</v>
      </c>
      <c r="BR32" s="18">
        <v>497.8947</v>
      </c>
      <c r="BS32" s="18">
        <f t="shared" si="49"/>
        <v>524.24635715042336</v>
      </c>
      <c r="BT32" s="18">
        <v>40.224037141236302</v>
      </c>
      <c r="BU32" s="18">
        <v>15.129200000000001</v>
      </c>
      <c r="BV32" s="18">
        <f t="shared" si="50"/>
        <v>37.612335994215918</v>
      </c>
      <c r="BW32" s="18">
        <v>60.336055711854499</v>
      </c>
      <c r="BX32" s="18">
        <v>134.22669999999999</v>
      </c>
      <c r="BY32" s="18">
        <f t="shared" si="51"/>
        <v>222.46515523159704</v>
      </c>
      <c r="BZ32" s="18">
        <v>27.933359125858601</v>
      </c>
      <c r="CA32" s="18">
        <v>0</v>
      </c>
      <c r="CB32" s="18">
        <f t="shared" si="82"/>
        <v>0</v>
      </c>
      <c r="CC32" s="18">
        <v>61.453390076888802</v>
      </c>
      <c r="CD32" s="18">
        <v>0</v>
      </c>
      <c r="CE32" s="18">
        <f t="shared" si="83"/>
        <v>0</v>
      </c>
      <c r="CF32" s="32">
        <f t="shared" si="36"/>
        <v>558.66718251717066</v>
      </c>
      <c r="CG32" s="32">
        <f t="shared" si="84"/>
        <v>1048.7317999999998</v>
      </c>
      <c r="CH32" s="32">
        <f t="shared" si="85"/>
        <v>187.72031592669524</v>
      </c>
      <c r="CI32" s="18">
        <v>9.9064162233247295</v>
      </c>
      <c r="CJ32" s="18">
        <v>0</v>
      </c>
      <c r="CK32" s="18">
        <f t="shared" si="39"/>
        <v>0</v>
      </c>
      <c r="CL32" s="18">
        <v>30.295228231110201</v>
      </c>
      <c r="CM32" s="18">
        <v>2.1236999999999999</v>
      </c>
      <c r="CN32" s="18">
        <f t="shared" si="86"/>
        <v>7.0100148571225169</v>
      </c>
      <c r="CO32" s="18">
        <v>153.24030027329999</v>
      </c>
      <c r="CP32" s="18">
        <v>63.2057</v>
      </c>
      <c r="CQ32" s="18">
        <f t="shared" si="87"/>
        <v>41.246134265773634</v>
      </c>
      <c r="CR32" s="18">
        <v>2.8970235232305699</v>
      </c>
      <c r="CS32" s="18">
        <v>0</v>
      </c>
      <c r="CT32" s="18">
        <f t="shared" si="88"/>
        <v>0</v>
      </c>
      <c r="CU32" s="18">
        <v>304.36944806817701</v>
      </c>
      <c r="CV32" s="18">
        <v>4.2747000000000002</v>
      </c>
      <c r="CW32" s="18">
        <f t="shared" si="89"/>
        <v>1.4044445088465292</v>
      </c>
      <c r="CX32" s="18">
        <v>6.8159103114399198</v>
      </c>
      <c r="CY32" s="18">
        <v>0</v>
      </c>
      <c r="CZ32" s="18">
        <f t="shared" si="44"/>
        <v>0</v>
      </c>
      <c r="DA32" s="32">
        <f t="shared" si="54"/>
        <v>1671.3541898561416</v>
      </c>
      <c r="DB32" s="32">
        <f t="shared" si="55"/>
        <v>1628.7927999999997</v>
      </c>
      <c r="DC32" s="32">
        <f t="shared" si="52"/>
        <v>97.453478735120456</v>
      </c>
    </row>
    <row r="33" spans="1:107" s="33" customFormat="1" ht="17.45" customHeight="1">
      <c r="A33" s="30">
        <v>10</v>
      </c>
      <c r="B33" s="31" t="s">
        <v>83</v>
      </c>
      <c r="C33" s="18">
        <v>203.97679109590399</v>
      </c>
      <c r="D33" s="18">
        <v>117.25069999999999</v>
      </c>
      <c r="E33" s="18">
        <f>D33/C33*100</f>
        <v>57.482373053350031</v>
      </c>
      <c r="F33" s="18">
        <v>12.7449536117877</v>
      </c>
      <c r="G33" s="18">
        <v>0</v>
      </c>
      <c r="H33" s="18">
        <f>G33/F33*100</f>
        <v>0</v>
      </c>
      <c r="I33" s="18">
        <v>44.340310054706599</v>
      </c>
      <c r="J33" s="18">
        <v>51.423499999999997</v>
      </c>
      <c r="K33" s="18">
        <f>J33/I33*100</f>
        <v>115.97460625907721</v>
      </c>
      <c r="L33" s="18">
        <v>16.168568533228299</v>
      </c>
      <c r="M33" s="18">
        <v>0.85699999999999998</v>
      </c>
      <c r="N33" s="18">
        <f>M33/L33*100</f>
        <v>5.3004073813879362</v>
      </c>
      <c r="O33" s="18">
        <v>2.2474176826641501</v>
      </c>
      <c r="P33" s="18">
        <v>0</v>
      </c>
      <c r="Q33" s="18">
        <f>P33/O33*100</f>
        <v>0</v>
      </c>
      <c r="R33" s="18">
        <v>20.894313152361999</v>
      </c>
      <c r="S33" s="18">
        <v>0.61550000000000005</v>
      </c>
      <c r="T33" s="18">
        <f>S33/R33*100</f>
        <v>2.9457776166737544</v>
      </c>
      <c r="U33" s="18">
        <v>10.927507891511601</v>
      </c>
      <c r="V33" s="18">
        <v>27.308800000000002</v>
      </c>
      <c r="W33" s="18">
        <f>V33/U33*100</f>
        <v>249.90876484484863</v>
      </c>
      <c r="X33" s="18">
        <v>9.2002010157137804</v>
      </c>
      <c r="Y33" s="18">
        <v>4.8300000000000003E-2</v>
      </c>
      <c r="Z33" s="18">
        <f>Y33/X33*100</f>
        <v>0.52498852924522477</v>
      </c>
      <c r="AA33" s="18">
        <v>15.474403047631601</v>
      </c>
      <c r="AB33" s="18">
        <v>1.0571999999999999</v>
      </c>
      <c r="AC33" s="18">
        <f>AB33/AA33*100</f>
        <v>6.8319275176292322</v>
      </c>
      <c r="AD33" s="18">
        <v>2.2693826358974998</v>
      </c>
      <c r="AE33" s="18">
        <v>0</v>
      </c>
      <c r="AF33" s="18">
        <f>AE33/AD33*100</f>
        <v>0</v>
      </c>
      <c r="AG33" s="32">
        <f>AD33+AA33+X33+U33+R33+O33+L33+I33+F33+C33</f>
        <v>338.24384872140723</v>
      </c>
      <c r="AH33" s="32">
        <f>AE33+AB33+Y33+V33+S33+P33+M33+J33+G33+D33</f>
        <v>198.56099999999998</v>
      </c>
      <c r="AI33" s="32">
        <f>AH33/AG33*100</f>
        <v>58.703506582774168</v>
      </c>
      <c r="AJ33" s="18">
        <v>15.8248207970374</v>
      </c>
      <c r="AK33" s="18">
        <v>0</v>
      </c>
      <c r="AL33" s="18">
        <f>AK33/AJ33*100</f>
        <v>0</v>
      </c>
      <c r="AM33" s="18">
        <v>5.1127095449157203</v>
      </c>
      <c r="AN33" s="18">
        <v>0.15570000000000001</v>
      </c>
      <c r="AO33" s="18">
        <f>AN33/AM33*100</f>
        <v>3.0453519534438294</v>
      </c>
      <c r="AP33" s="18">
        <v>2.1357044610341598</v>
      </c>
      <c r="AQ33" s="18">
        <v>0</v>
      </c>
      <c r="AR33" s="18">
        <f>AQ33/AP33*100</f>
        <v>0</v>
      </c>
      <c r="AS33" s="32">
        <f>AP33+AM33+AJ33</f>
        <v>23.07323480298728</v>
      </c>
      <c r="AT33" s="32">
        <f>AQ33+AN33+AK33</f>
        <v>0.15570000000000001</v>
      </c>
      <c r="AU33" s="32">
        <f>AT33/AS33*100</f>
        <v>0.67480785130241727</v>
      </c>
      <c r="AV33" s="18">
        <v>13.883740715123899</v>
      </c>
      <c r="AW33" s="18">
        <v>0</v>
      </c>
      <c r="AX33" s="18">
        <f>AW33/AV33*100</f>
        <v>0</v>
      </c>
      <c r="AY33" s="18">
        <v>1.3547534434664601</v>
      </c>
      <c r="AZ33" s="18">
        <v>0</v>
      </c>
      <c r="BA33" s="18">
        <v>42.22</v>
      </c>
      <c r="BB33" s="32">
        <f>AY33+AV33</f>
        <v>15.23849415859036</v>
      </c>
      <c r="BC33" s="32">
        <f>AZ33+AW33</f>
        <v>0</v>
      </c>
      <c r="BD33" s="32">
        <f>BC33/BB33*100</f>
        <v>0</v>
      </c>
      <c r="BE33" s="32">
        <f>BB33+AS33+AG33</f>
        <v>376.5555776829849</v>
      </c>
      <c r="BF33" s="32">
        <f>BC33+AT33+AH33</f>
        <v>198.71669999999997</v>
      </c>
      <c r="BG33" s="32">
        <f>BF33/BE33*100</f>
        <v>52.772209941156646</v>
      </c>
      <c r="BH33" s="18">
        <v>48.563835609333097</v>
      </c>
      <c r="BI33" s="18">
        <v>41.592500000000001</v>
      </c>
      <c r="BJ33" s="18">
        <f>BI33/BH33*100</f>
        <v>85.645006161759326</v>
      </c>
      <c r="BK33" s="18">
        <v>40.895861565754203</v>
      </c>
      <c r="BL33" s="18">
        <v>352.7765</v>
      </c>
      <c r="BM33" s="18">
        <f>BL33/BK33*100</f>
        <v>862.62151350642193</v>
      </c>
      <c r="BN33" s="18">
        <v>35.783878870034897</v>
      </c>
      <c r="BO33" s="18">
        <v>41.970799999999997</v>
      </c>
      <c r="BP33" s="18">
        <f>BO33/BN33*100</f>
        <v>117.28968833265859</v>
      </c>
      <c r="BQ33" s="18">
        <v>43.451852913613799</v>
      </c>
      <c r="BR33" s="18">
        <v>24.2516</v>
      </c>
      <c r="BS33" s="18">
        <f>BR33/BQ33*100</f>
        <v>55.812579611309943</v>
      </c>
      <c r="BT33" s="18">
        <v>18.403137704589401</v>
      </c>
      <c r="BU33" s="18">
        <v>0.36880000000000002</v>
      </c>
      <c r="BV33" s="18">
        <f>BU33/BT33*100</f>
        <v>2.0040060880924027</v>
      </c>
      <c r="BW33" s="18">
        <v>27.6047065568841</v>
      </c>
      <c r="BX33" s="18">
        <v>9.6300000000000008</v>
      </c>
      <c r="BY33" s="18">
        <f>BX33/BW33*100</f>
        <v>34.88535543805105</v>
      </c>
      <c r="BZ33" s="18">
        <v>12.7799567392982</v>
      </c>
      <c r="CA33" s="18">
        <v>0</v>
      </c>
      <c r="CB33" s="18">
        <f>CA33/BZ33*100</f>
        <v>0</v>
      </c>
      <c r="CC33" s="18">
        <v>28.115904826455999</v>
      </c>
      <c r="CD33" s="18">
        <v>0</v>
      </c>
      <c r="CE33" s="18">
        <f>CD33/CC33*100</f>
        <v>0</v>
      </c>
      <c r="CF33" s="32">
        <f>CC33+BZ33+BW33+BT33+BQ33+BN33+BK33+BH33</f>
        <v>255.59913478596368</v>
      </c>
      <c r="CG33" s="32">
        <f>CD33+CA33+BX33+BU33+BR33+BO33+BL33+BI33</f>
        <v>470.59019999999998</v>
      </c>
      <c r="CH33" s="32">
        <f>CG33/CF33*100</f>
        <v>184.11259505790886</v>
      </c>
      <c r="CI33" s="18">
        <v>5.9896584931104897</v>
      </c>
      <c r="CJ33" s="18">
        <v>0</v>
      </c>
      <c r="CK33" s="18">
        <f>CJ33/CI33*100</f>
        <v>0</v>
      </c>
      <c r="CL33" s="18">
        <v>20.894816918743601</v>
      </c>
      <c r="CM33" s="18">
        <v>5.9341999999999997</v>
      </c>
      <c r="CN33" s="18">
        <f>CM33/CL33*100</f>
        <v>28.400344559500557</v>
      </c>
      <c r="CO33" s="18">
        <v>73.823623894696894</v>
      </c>
      <c r="CP33" s="18">
        <v>69.4268</v>
      </c>
      <c r="CQ33" s="18">
        <f>CP33/CO33*100</f>
        <v>94.044150554071166</v>
      </c>
      <c r="CR33" s="18">
        <v>2.0311896111930499</v>
      </c>
      <c r="CS33" s="18">
        <v>0</v>
      </c>
      <c r="CT33" s="18">
        <f>CS33/CR33*100</f>
        <v>0</v>
      </c>
      <c r="CU33" s="18">
        <v>119.239021580288</v>
      </c>
      <c r="CV33" s="18">
        <v>0</v>
      </c>
      <c r="CW33" s="18">
        <f>CV33/CU33*100</f>
        <v>0</v>
      </c>
      <c r="CX33" s="18">
        <v>3.67556076112928</v>
      </c>
      <c r="CY33" s="18">
        <v>2.1656</v>
      </c>
      <c r="CZ33" s="18">
        <f>CY33/CX33*100</f>
        <v>58.918900835545998</v>
      </c>
      <c r="DA33" s="32">
        <f>CX33+CU33+CR33+CO33+CL33+CI33+BE33+CF33</f>
        <v>857.80858372810985</v>
      </c>
      <c r="DB33" s="32">
        <f>CY33+CV33+CS33+CP33+CM33+CJ33+BF33+CG33</f>
        <v>746.83349999999996</v>
      </c>
      <c r="DC33" s="32">
        <f>DB33/DA33*100</f>
        <v>87.062954855755507</v>
      </c>
    </row>
    <row r="34" spans="1:107" s="33" customFormat="1" ht="17.45" customHeight="1">
      <c r="A34" s="30">
        <v>29</v>
      </c>
      <c r="B34" s="31" t="s">
        <v>103</v>
      </c>
      <c r="C34" s="18">
        <v>62.198422137049498</v>
      </c>
      <c r="D34" s="18">
        <v>0</v>
      </c>
      <c r="E34" s="18">
        <f t="shared" si="56"/>
        <v>0</v>
      </c>
      <c r="F34" s="18">
        <v>3.88473336320759</v>
      </c>
      <c r="G34" s="18">
        <v>0</v>
      </c>
      <c r="H34" s="18">
        <f t="shared" si="46"/>
        <v>0</v>
      </c>
      <c r="I34" s="18">
        <v>9.29690283067041</v>
      </c>
      <c r="J34" s="18">
        <v>0</v>
      </c>
      <c r="K34" s="18">
        <f t="shared" si="57"/>
        <v>0</v>
      </c>
      <c r="L34" s="18">
        <v>6.95672715703172</v>
      </c>
      <c r="M34" s="18">
        <v>0</v>
      </c>
      <c r="N34" s="18">
        <f t="shared" si="58"/>
        <v>0</v>
      </c>
      <c r="O34" s="18">
        <v>0.37761306803429001</v>
      </c>
      <c r="P34" s="18">
        <v>0</v>
      </c>
      <c r="Q34" s="18">
        <f t="shared" si="59"/>
        <v>0</v>
      </c>
      <c r="R34" s="18">
        <v>7.9529008337446196</v>
      </c>
      <c r="S34" s="18">
        <v>0</v>
      </c>
      <c r="T34" s="18">
        <f t="shared" si="60"/>
        <v>0</v>
      </c>
      <c r="U34" s="18">
        <v>2.5631416778298002</v>
      </c>
      <c r="V34" s="18">
        <v>0</v>
      </c>
      <c r="W34" s="18">
        <f t="shared" si="61"/>
        <v>0</v>
      </c>
      <c r="X34" s="18">
        <v>2.14612727236418</v>
      </c>
      <c r="Y34" s="18">
        <v>0</v>
      </c>
      <c r="Z34" s="18">
        <f t="shared" si="62"/>
        <v>0</v>
      </c>
      <c r="AA34" s="18">
        <v>3.4526648222285199</v>
      </c>
      <c r="AB34" s="18">
        <v>0</v>
      </c>
      <c r="AC34" s="18">
        <f t="shared" si="63"/>
        <v>0</v>
      </c>
      <c r="AD34" s="18">
        <v>0.36417636470987003</v>
      </c>
      <c r="AE34" s="18">
        <v>0</v>
      </c>
      <c r="AF34" s="18">
        <f t="shared" si="64"/>
        <v>0</v>
      </c>
      <c r="AG34" s="32">
        <f t="shared" si="65"/>
        <v>99.193409526870497</v>
      </c>
      <c r="AH34" s="32">
        <f t="shared" si="66"/>
        <v>0</v>
      </c>
      <c r="AI34" s="32">
        <f t="shared" si="67"/>
        <v>0</v>
      </c>
      <c r="AJ34" s="18">
        <v>6.3051342694495496</v>
      </c>
      <c r="AK34" s="18">
        <v>0</v>
      </c>
      <c r="AL34" s="18">
        <f t="shared" si="68"/>
        <v>0</v>
      </c>
      <c r="AM34" s="18">
        <v>1.55816819682753</v>
      </c>
      <c r="AN34" s="18">
        <v>0</v>
      </c>
      <c r="AO34" s="18">
        <f t="shared" si="69"/>
        <v>0</v>
      </c>
      <c r="AP34" s="18">
        <v>0.67450022382732999</v>
      </c>
      <c r="AQ34" s="18">
        <v>451.54</v>
      </c>
      <c r="AR34" s="18">
        <f t="shared" si="70"/>
        <v>66944.381046727853</v>
      </c>
      <c r="AS34" s="32">
        <f t="shared" si="71"/>
        <v>8.5378026901044102</v>
      </c>
      <c r="AT34" s="32">
        <f t="shared" si="72"/>
        <v>451.54</v>
      </c>
      <c r="AU34" s="32">
        <f t="shared" si="73"/>
        <v>5288.7143963088947</v>
      </c>
      <c r="AV34" s="18">
        <v>2.6750029120550498</v>
      </c>
      <c r="AW34" s="18">
        <v>0</v>
      </c>
      <c r="AX34" s="18">
        <f t="shared" si="74"/>
        <v>0</v>
      </c>
      <c r="AY34" s="18">
        <v>0.101666006786039</v>
      </c>
      <c r="AZ34" s="18">
        <v>0</v>
      </c>
      <c r="BA34" s="18">
        <f t="shared" si="75"/>
        <v>0</v>
      </c>
      <c r="BB34" s="32">
        <f t="shared" si="22"/>
        <v>2.7766689188410889</v>
      </c>
      <c r="BC34" s="32">
        <f t="shared" si="76"/>
        <v>0</v>
      </c>
      <c r="BD34" s="32">
        <f t="shared" si="77"/>
        <v>0</v>
      </c>
      <c r="BE34" s="32">
        <f t="shared" si="78"/>
        <v>110.50788113581599</v>
      </c>
      <c r="BF34" s="32">
        <f t="shared" si="79"/>
        <v>451.54</v>
      </c>
      <c r="BG34" s="32">
        <f t="shared" si="80"/>
        <v>408.6043414813555</v>
      </c>
      <c r="BH34" s="18">
        <v>20.874262540128498</v>
      </c>
      <c r="BI34" s="18">
        <v>20.73</v>
      </c>
      <c r="BJ34" s="18">
        <f t="shared" si="81"/>
        <v>99.308897548590423</v>
      </c>
      <c r="BK34" s="18">
        <v>17.5783263495819</v>
      </c>
      <c r="BL34" s="18">
        <v>427.34</v>
      </c>
      <c r="BM34" s="18">
        <f t="shared" si="47"/>
        <v>2431.0619310476291</v>
      </c>
      <c r="BN34" s="18">
        <v>15.3810355558842</v>
      </c>
      <c r="BO34" s="18">
        <v>7.85</v>
      </c>
      <c r="BP34" s="18">
        <f t="shared" si="48"/>
        <v>51.036875712811721</v>
      </c>
      <c r="BQ34" s="18">
        <v>18.676971746430802</v>
      </c>
      <c r="BR34" s="18">
        <v>201.27</v>
      </c>
      <c r="BS34" s="18">
        <f t="shared" si="49"/>
        <v>1077.6372247736736</v>
      </c>
      <c r="BT34" s="18">
        <v>7.9102468573118596</v>
      </c>
      <c r="BU34" s="18">
        <v>0</v>
      </c>
      <c r="BV34" s="18">
        <f t="shared" si="50"/>
        <v>0</v>
      </c>
      <c r="BW34" s="18">
        <v>11.865370285967799</v>
      </c>
      <c r="BX34" s="18">
        <v>15.46</v>
      </c>
      <c r="BY34" s="18">
        <f t="shared" si="51"/>
        <v>130.29513304176672</v>
      </c>
      <c r="BZ34" s="18">
        <v>5.49322698424435</v>
      </c>
      <c r="CA34" s="18">
        <v>0</v>
      </c>
      <c r="CB34" s="18">
        <f t="shared" si="82"/>
        <v>0</v>
      </c>
      <c r="CC34" s="18">
        <v>12.0850993653376</v>
      </c>
      <c r="CD34" s="18">
        <v>0</v>
      </c>
      <c r="CE34" s="18">
        <f t="shared" si="83"/>
        <v>0</v>
      </c>
      <c r="CF34" s="32">
        <f t="shared" si="36"/>
        <v>109.86453968488701</v>
      </c>
      <c r="CG34" s="32">
        <f t="shared" si="84"/>
        <v>672.65</v>
      </c>
      <c r="CH34" s="32">
        <f t="shared" si="85"/>
        <v>612.2539646816814</v>
      </c>
      <c r="CI34" s="18">
        <v>7.4451293030978603</v>
      </c>
      <c r="CJ34" s="18">
        <v>0</v>
      </c>
      <c r="CK34" s="18">
        <f t="shared" si="39"/>
        <v>0</v>
      </c>
      <c r="CL34" s="18">
        <v>7.9349407147755304</v>
      </c>
      <c r="CM34" s="18">
        <v>0</v>
      </c>
      <c r="CN34" s="18">
        <f t="shared" si="86"/>
        <v>0</v>
      </c>
      <c r="CO34" s="18">
        <v>49.063920303937998</v>
      </c>
      <c r="CP34" s="18">
        <v>0</v>
      </c>
      <c r="CQ34" s="18">
        <f t="shared" si="87"/>
        <v>0</v>
      </c>
      <c r="CR34" s="18">
        <v>0.80847058780554804</v>
      </c>
      <c r="CS34" s="18">
        <v>0</v>
      </c>
      <c r="CT34" s="18">
        <f t="shared" si="88"/>
        <v>0</v>
      </c>
      <c r="CU34" s="18">
        <v>157.23956687336101</v>
      </c>
      <c r="CV34" s="18">
        <v>281.20999999999998</v>
      </c>
      <c r="CW34" s="18">
        <f t="shared" si="89"/>
        <v>178.84175439537006</v>
      </c>
      <c r="CX34" s="18">
        <v>1.08998820775948</v>
      </c>
      <c r="CY34" s="18">
        <v>0</v>
      </c>
      <c r="CZ34" s="18">
        <f t="shared" si="44"/>
        <v>0</v>
      </c>
      <c r="DA34" s="32">
        <f t="shared" si="54"/>
        <v>443.95443681144047</v>
      </c>
      <c r="DB34" s="32">
        <f t="shared" si="55"/>
        <v>1405.4</v>
      </c>
      <c r="DC34" s="32">
        <f t="shared" si="52"/>
        <v>316.56401726578792</v>
      </c>
    </row>
    <row r="35" spans="1:107" s="33" customFormat="1" ht="17.45" customHeight="1">
      <c r="A35" s="35">
        <v>30</v>
      </c>
      <c r="B35" s="35" t="s">
        <v>104</v>
      </c>
      <c r="C35" s="18">
        <v>7.8397478328991301</v>
      </c>
      <c r="D35" s="18">
        <v>0</v>
      </c>
      <c r="E35" s="18">
        <f t="shared" si="56"/>
        <v>0</v>
      </c>
      <c r="F35" s="18">
        <v>0.38744051714244798</v>
      </c>
      <c r="G35" s="18">
        <v>0</v>
      </c>
      <c r="H35" s="18">
        <f t="shared" si="46"/>
        <v>0</v>
      </c>
      <c r="I35" s="18">
        <v>1.4248141533424401</v>
      </c>
      <c r="J35" s="18">
        <v>0</v>
      </c>
      <c r="K35" s="18">
        <f t="shared" si="57"/>
        <v>0</v>
      </c>
      <c r="L35" s="18">
        <v>0.62511550826919704</v>
      </c>
      <c r="M35" s="18">
        <v>0</v>
      </c>
      <c r="N35" s="18">
        <f t="shared" si="58"/>
        <v>0</v>
      </c>
      <c r="O35" s="18">
        <v>7.0472280009828303E-2</v>
      </c>
      <c r="P35" s="18">
        <v>0</v>
      </c>
      <c r="Q35" s="18">
        <f t="shared" si="59"/>
        <v>0</v>
      </c>
      <c r="R35" s="18">
        <v>1.04729992550851</v>
      </c>
      <c r="S35" s="18">
        <v>0</v>
      </c>
      <c r="T35" s="18">
        <f t="shared" si="60"/>
        <v>0</v>
      </c>
      <c r="U35" s="18">
        <v>0.60802673847368105</v>
      </c>
      <c r="V35" s="18">
        <v>0</v>
      </c>
      <c r="W35" s="18">
        <f t="shared" si="61"/>
        <v>0</v>
      </c>
      <c r="X35" s="18">
        <v>0.51145533789947994</v>
      </c>
      <c r="Y35" s="18">
        <v>0</v>
      </c>
      <c r="Z35" s="18">
        <f t="shared" si="62"/>
        <v>0</v>
      </c>
      <c r="AA35" s="18">
        <v>0.43388996359535498</v>
      </c>
      <c r="AB35" s="18">
        <v>0</v>
      </c>
      <c r="AC35" s="18">
        <f t="shared" si="63"/>
        <v>0</v>
      </c>
      <c r="AD35" s="18">
        <v>0.20755102431869099</v>
      </c>
      <c r="AE35" s="18">
        <v>64.5929</v>
      </c>
      <c r="AF35" s="18">
        <f t="shared" si="64"/>
        <v>31121.455657486291</v>
      </c>
      <c r="AG35" s="32">
        <f t="shared" si="65"/>
        <v>13.15581328145876</v>
      </c>
      <c r="AH35" s="32">
        <f t="shared" si="66"/>
        <v>64.5929</v>
      </c>
      <c r="AI35" s="32">
        <f t="shared" si="67"/>
        <v>490.98370901200354</v>
      </c>
      <c r="AJ35" s="18">
        <v>0.93274304114942397</v>
      </c>
      <c r="AK35" s="18">
        <v>0</v>
      </c>
      <c r="AL35" s="18">
        <f t="shared" si="68"/>
        <v>0</v>
      </c>
      <c r="AM35" s="18">
        <v>0.15510152646104999</v>
      </c>
      <c r="AN35" s="18">
        <v>0</v>
      </c>
      <c r="AO35" s="18">
        <f t="shared" si="69"/>
        <v>0</v>
      </c>
      <c r="AP35" s="18">
        <v>9.4283317155890195E-2</v>
      </c>
      <c r="AQ35" s="18">
        <v>0</v>
      </c>
      <c r="AR35" s="18">
        <f t="shared" si="70"/>
        <v>0</v>
      </c>
      <c r="AS35" s="32">
        <f t="shared" si="71"/>
        <v>1.1821278847663641</v>
      </c>
      <c r="AT35" s="32">
        <f t="shared" si="72"/>
        <v>0</v>
      </c>
      <c r="AU35" s="32">
        <f t="shared" si="73"/>
        <v>0</v>
      </c>
      <c r="AV35" s="18">
        <v>0.91559535588392504</v>
      </c>
      <c r="AW35" s="18">
        <v>0</v>
      </c>
      <c r="AX35" s="18">
        <f t="shared" si="74"/>
        <v>0</v>
      </c>
      <c r="AY35" s="18">
        <v>4.3754503155275397E-2</v>
      </c>
      <c r="AZ35" s="18">
        <v>0</v>
      </c>
      <c r="BA35" s="18">
        <f t="shared" si="75"/>
        <v>0</v>
      </c>
      <c r="BB35" s="32">
        <f t="shared" si="22"/>
        <v>0.95934985903920045</v>
      </c>
      <c r="BC35" s="32">
        <f t="shared" si="76"/>
        <v>0</v>
      </c>
      <c r="BD35" s="32">
        <f t="shared" si="77"/>
        <v>0</v>
      </c>
      <c r="BE35" s="32">
        <f t="shared" si="78"/>
        <v>15.297291025264325</v>
      </c>
      <c r="BF35" s="32">
        <f t="shared" si="79"/>
        <v>64.5929</v>
      </c>
      <c r="BG35" s="32">
        <f t="shared" si="80"/>
        <v>422.25057948705586</v>
      </c>
      <c r="BH35" s="18">
        <v>3.6597017534427798</v>
      </c>
      <c r="BI35" s="18">
        <v>5.9173</v>
      </c>
      <c r="BJ35" s="18">
        <f t="shared" si="81"/>
        <v>161.68803904398595</v>
      </c>
      <c r="BK35" s="18">
        <v>3.0818541081623398</v>
      </c>
      <c r="BL35" s="18">
        <v>50.108600000000003</v>
      </c>
      <c r="BM35" s="18">
        <f t="shared" si="47"/>
        <v>1625.9238186287462</v>
      </c>
      <c r="BN35" s="18">
        <v>2.6966223446420501</v>
      </c>
      <c r="BO35" s="18">
        <v>13.348699999999999</v>
      </c>
      <c r="BP35" s="18">
        <f t="shared" si="48"/>
        <v>495.01555256792574</v>
      </c>
      <c r="BQ35" s="18">
        <v>3.2744699899224798</v>
      </c>
      <c r="BR35" s="18">
        <v>87.845399999999998</v>
      </c>
      <c r="BS35" s="18">
        <f t="shared" si="49"/>
        <v>2682.7364511005844</v>
      </c>
      <c r="BT35" s="18">
        <v>1.3868343486730501</v>
      </c>
      <c r="BU35" s="18">
        <v>0</v>
      </c>
      <c r="BV35" s="18">
        <f t="shared" si="50"/>
        <v>0</v>
      </c>
      <c r="BW35" s="18">
        <v>2.0802515230095802</v>
      </c>
      <c r="BX35" s="18">
        <v>12.45</v>
      </c>
      <c r="BY35" s="18">
        <f t="shared" si="51"/>
        <v>598.48532075525668</v>
      </c>
      <c r="BZ35" s="18">
        <v>0.96307940880073095</v>
      </c>
      <c r="CA35" s="18">
        <v>0</v>
      </c>
      <c r="CB35" s="18">
        <f t="shared" si="82"/>
        <v>0</v>
      </c>
      <c r="CC35" s="18">
        <v>2.1187746993616101</v>
      </c>
      <c r="CD35" s="18">
        <v>0</v>
      </c>
      <c r="CE35" s="18">
        <f t="shared" si="83"/>
        <v>0</v>
      </c>
      <c r="CF35" s="32">
        <f t="shared" si="36"/>
        <v>19.261588176014619</v>
      </c>
      <c r="CG35" s="32">
        <f t="shared" si="84"/>
        <v>169.67000000000002</v>
      </c>
      <c r="CH35" s="32">
        <f t="shared" si="85"/>
        <v>880.87232708713293</v>
      </c>
      <c r="CI35" s="18">
        <v>0.310258153402104</v>
      </c>
      <c r="CJ35" s="18">
        <v>0</v>
      </c>
      <c r="CK35" s="18">
        <f t="shared" si="39"/>
        <v>0</v>
      </c>
      <c r="CL35" s="18">
        <v>0.74818847301929103</v>
      </c>
      <c r="CM35" s="18">
        <v>0.81940000000000002</v>
      </c>
      <c r="CN35" s="18">
        <f t="shared" si="86"/>
        <v>109.51785940958661</v>
      </c>
      <c r="CO35" s="18">
        <v>6.4211214948247397</v>
      </c>
      <c r="CP35" s="18">
        <v>14.9079</v>
      </c>
      <c r="CQ35" s="18">
        <f t="shared" si="87"/>
        <v>232.16972318644628</v>
      </c>
      <c r="CR35" s="18">
        <v>4.6149639015441501E-2</v>
      </c>
      <c r="CS35" s="18">
        <v>0</v>
      </c>
      <c r="CT35" s="18">
        <f t="shared" si="88"/>
        <v>0</v>
      </c>
      <c r="CU35" s="18">
        <v>13.783588028612</v>
      </c>
      <c r="CV35" s="18">
        <v>0.34379999999999999</v>
      </c>
      <c r="CW35" s="18">
        <f t="shared" si="89"/>
        <v>2.4942707173657488</v>
      </c>
      <c r="CX35" s="18">
        <v>8.0283154196937503E-2</v>
      </c>
      <c r="CY35" s="18">
        <v>0</v>
      </c>
      <c r="CZ35" s="18">
        <f t="shared" si="44"/>
        <v>0</v>
      </c>
      <c r="DA35" s="32">
        <f t="shared" si="54"/>
        <v>55.948468144349462</v>
      </c>
      <c r="DB35" s="32">
        <f t="shared" si="55"/>
        <v>250.334</v>
      </c>
      <c r="DC35" s="32">
        <f t="shared" si="52"/>
        <v>447.43673652355858</v>
      </c>
    </row>
    <row r="36" spans="1:107" s="33" customFormat="1" ht="17.45" customHeight="1">
      <c r="A36" s="35">
        <v>31</v>
      </c>
      <c r="B36" s="35" t="s">
        <v>105</v>
      </c>
      <c r="C36" s="18">
        <v>13.086581715602501</v>
      </c>
      <c r="D36" s="18">
        <v>0.5</v>
      </c>
      <c r="E36" s="18">
        <f t="shared" si="56"/>
        <v>3.82070743045049</v>
      </c>
      <c r="F36" s="18">
        <v>0.560781518351117</v>
      </c>
      <c r="G36" s="18">
        <v>0</v>
      </c>
      <c r="H36" s="18">
        <f t="shared" si="46"/>
        <v>0</v>
      </c>
      <c r="I36" s="18">
        <v>2.3358590837903099</v>
      </c>
      <c r="J36" s="18">
        <v>0</v>
      </c>
      <c r="K36" s="18">
        <f t="shared" si="57"/>
        <v>0</v>
      </c>
      <c r="L36" s="18">
        <v>0.98808392514860399</v>
      </c>
      <c r="M36" s="18">
        <v>0</v>
      </c>
      <c r="N36" s="18">
        <f t="shared" si="58"/>
        <v>0</v>
      </c>
      <c r="O36" s="18">
        <v>0.107852985250436</v>
      </c>
      <c r="P36" s="18">
        <v>0</v>
      </c>
      <c r="Q36" s="18">
        <f t="shared" si="59"/>
        <v>0</v>
      </c>
      <c r="R36" s="18">
        <v>1.68210385632106</v>
      </c>
      <c r="S36" s="18">
        <v>0</v>
      </c>
      <c r="T36" s="18">
        <f t="shared" si="60"/>
        <v>0</v>
      </c>
      <c r="U36" s="18">
        <v>1.5208307809754</v>
      </c>
      <c r="V36" s="18">
        <v>0</v>
      </c>
      <c r="W36" s="18">
        <f t="shared" si="61"/>
        <v>0</v>
      </c>
      <c r="X36" s="18">
        <v>1.00487037426611</v>
      </c>
      <c r="Y36" s="18">
        <v>0</v>
      </c>
      <c r="Z36" s="18">
        <f t="shared" si="62"/>
        <v>0</v>
      </c>
      <c r="AA36" s="18">
        <v>0.72331223447888204</v>
      </c>
      <c r="AB36" s="18">
        <v>0</v>
      </c>
      <c r="AC36" s="18">
        <f t="shared" si="63"/>
        <v>0</v>
      </c>
      <c r="AD36" s="18">
        <v>0.19915923429455401</v>
      </c>
      <c r="AE36" s="18">
        <v>0</v>
      </c>
      <c r="AF36" s="18">
        <f t="shared" si="64"/>
        <v>0</v>
      </c>
      <c r="AG36" s="32">
        <f t="shared" si="65"/>
        <v>22.209435708478971</v>
      </c>
      <c r="AH36" s="32">
        <f t="shared" si="66"/>
        <v>0.5</v>
      </c>
      <c r="AI36" s="32">
        <f t="shared" si="67"/>
        <v>2.2512953798691666</v>
      </c>
      <c r="AJ36" s="18">
        <v>1.7837982836691599</v>
      </c>
      <c r="AK36" s="18">
        <v>0</v>
      </c>
      <c r="AL36" s="18">
        <f t="shared" si="68"/>
        <v>0</v>
      </c>
      <c r="AM36" s="18">
        <v>0.17459231086447199</v>
      </c>
      <c r="AN36" s="18">
        <v>0</v>
      </c>
      <c r="AO36" s="18">
        <f t="shared" si="69"/>
        <v>0</v>
      </c>
      <c r="AP36" s="18">
        <v>0.149399907367299</v>
      </c>
      <c r="AQ36" s="18">
        <v>0</v>
      </c>
      <c r="AR36" s="18">
        <f t="shared" si="70"/>
        <v>0</v>
      </c>
      <c r="AS36" s="32">
        <f t="shared" si="71"/>
        <v>2.1077905019009311</v>
      </c>
      <c r="AT36" s="32">
        <f t="shared" si="72"/>
        <v>0</v>
      </c>
      <c r="AU36" s="32">
        <f t="shared" si="73"/>
        <v>0</v>
      </c>
      <c r="AV36" s="18">
        <v>1.9161653608039999</v>
      </c>
      <c r="AW36" s="18">
        <v>0</v>
      </c>
      <c r="AX36" s="18">
        <f t="shared" si="74"/>
        <v>0</v>
      </c>
      <c r="AY36" s="18">
        <v>9.6122086673941995E-2</v>
      </c>
      <c r="AZ36" s="18">
        <v>0</v>
      </c>
      <c r="BA36" s="18">
        <f t="shared" si="75"/>
        <v>0</v>
      </c>
      <c r="BB36" s="32">
        <f t="shared" si="22"/>
        <v>2.012287447477942</v>
      </c>
      <c r="BC36" s="32">
        <f t="shared" si="76"/>
        <v>0</v>
      </c>
      <c r="BD36" s="32">
        <f t="shared" si="77"/>
        <v>0</v>
      </c>
      <c r="BE36" s="32">
        <f t="shared" si="78"/>
        <v>26.329513657857845</v>
      </c>
      <c r="BF36" s="32">
        <f t="shared" si="79"/>
        <v>0.5</v>
      </c>
      <c r="BG36" s="32">
        <f t="shared" si="80"/>
        <v>1.8990096303992261</v>
      </c>
      <c r="BH36" s="18">
        <v>6.1843702534472103</v>
      </c>
      <c r="BI36" s="18">
        <v>0</v>
      </c>
      <c r="BJ36" s="18">
        <f t="shared" si="81"/>
        <v>0</v>
      </c>
      <c r="BK36" s="18">
        <v>5.2078907397450198</v>
      </c>
      <c r="BL36" s="18">
        <v>0</v>
      </c>
      <c r="BM36" s="18">
        <f t="shared" si="47"/>
        <v>0</v>
      </c>
      <c r="BN36" s="18">
        <v>4.5569043972768899</v>
      </c>
      <c r="BO36" s="18">
        <v>0</v>
      </c>
      <c r="BP36" s="18">
        <f t="shared" si="48"/>
        <v>0</v>
      </c>
      <c r="BQ36" s="18">
        <v>5.5333839109790803</v>
      </c>
      <c r="BR36" s="18">
        <v>0</v>
      </c>
      <c r="BS36" s="18">
        <f t="shared" si="49"/>
        <v>0</v>
      </c>
      <c r="BT36" s="18">
        <v>2.3435508328852599</v>
      </c>
      <c r="BU36" s="18">
        <v>0</v>
      </c>
      <c r="BV36" s="18">
        <f t="shared" si="50"/>
        <v>0</v>
      </c>
      <c r="BW36" s="18">
        <v>3.5153262493278898</v>
      </c>
      <c r="BX36" s="18">
        <v>0</v>
      </c>
      <c r="BY36" s="18">
        <f t="shared" si="51"/>
        <v>0</v>
      </c>
      <c r="BZ36" s="18">
        <v>1.6274658561703199</v>
      </c>
      <c r="CA36" s="18">
        <v>0</v>
      </c>
      <c r="CB36" s="18">
        <f t="shared" si="82"/>
        <v>0</v>
      </c>
      <c r="CC36" s="18">
        <v>3.5804248835746999</v>
      </c>
      <c r="CD36" s="18">
        <v>0</v>
      </c>
      <c r="CE36" s="18">
        <f t="shared" si="83"/>
        <v>0</v>
      </c>
      <c r="CF36" s="32">
        <f t="shared" si="36"/>
        <v>32.549317123406368</v>
      </c>
      <c r="CG36" s="32">
        <f t="shared" si="84"/>
        <v>0</v>
      </c>
      <c r="CH36" s="32">
        <f t="shared" si="85"/>
        <v>0</v>
      </c>
      <c r="CI36" s="18">
        <v>0.32893523996298701</v>
      </c>
      <c r="CJ36" s="18">
        <v>0</v>
      </c>
      <c r="CK36" s="18">
        <f t="shared" si="39"/>
        <v>0</v>
      </c>
      <c r="CL36" s="18">
        <v>0.83967819491301798</v>
      </c>
      <c r="CM36" s="18">
        <v>0</v>
      </c>
      <c r="CN36" s="18">
        <f t="shared" si="86"/>
        <v>0</v>
      </c>
      <c r="CO36" s="18">
        <v>8.3229020734880894</v>
      </c>
      <c r="CP36" s="18">
        <v>0.45</v>
      </c>
      <c r="CQ36" s="18">
        <f t="shared" si="87"/>
        <v>5.4067679281417655</v>
      </c>
      <c r="CR36" s="18">
        <v>2.8005605816948401E-2</v>
      </c>
      <c r="CS36" s="18">
        <v>0</v>
      </c>
      <c r="CT36" s="18">
        <f t="shared" si="88"/>
        <v>0</v>
      </c>
      <c r="CU36" s="18">
        <v>12.453307193079601</v>
      </c>
      <c r="CV36" s="18">
        <v>1.7000000000000001E-2</v>
      </c>
      <c r="CW36" s="18">
        <f t="shared" si="89"/>
        <v>0.13650992251638211</v>
      </c>
      <c r="CX36" s="18">
        <v>9.2307391742041306E-2</v>
      </c>
      <c r="CY36" s="18">
        <v>0</v>
      </c>
      <c r="CZ36" s="18">
        <f t="shared" si="44"/>
        <v>0</v>
      </c>
      <c r="DA36" s="32">
        <f t="shared" si="54"/>
        <v>80.943966480266894</v>
      </c>
      <c r="DB36" s="32">
        <f t="shared" si="55"/>
        <v>0.96700000000000008</v>
      </c>
      <c r="DC36" s="32">
        <f t="shared" si="52"/>
        <v>1.1946535882149318</v>
      </c>
    </row>
    <row r="37" spans="1:107" s="33" customFormat="1" ht="17.45" customHeight="1">
      <c r="A37" s="35">
        <v>32</v>
      </c>
      <c r="B37" s="35" t="s">
        <v>106</v>
      </c>
      <c r="C37" s="18">
        <v>22.080004204282201</v>
      </c>
      <c r="D37" s="18">
        <v>0</v>
      </c>
      <c r="E37" s="18">
        <f t="shared" si="56"/>
        <v>0</v>
      </c>
      <c r="F37" s="18">
        <v>1.341639669126</v>
      </c>
      <c r="G37" s="18">
        <v>0</v>
      </c>
      <c r="H37" s="18">
        <f t="shared" si="46"/>
        <v>0</v>
      </c>
      <c r="I37" s="18">
        <v>4.2002243391059197</v>
      </c>
      <c r="J37" s="18">
        <v>31.663799999999998</v>
      </c>
      <c r="K37" s="18">
        <f t="shared" si="57"/>
        <v>753.85973328129683</v>
      </c>
      <c r="L37" s="18">
        <v>2.0201483866836401</v>
      </c>
      <c r="M37" s="18">
        <v>0</v>
      </c>
      <c r="N37" s="18">
        <f t="shared" si="58"/>
        <v>0</v>
      </c>
      <c r="O37" s="18">
        <v>0.13958322654146599</v>
      </c>
      <c r="P37" s="18">
        <v>0</v>
      </c>
      <c r="Q37" s="18">
        <f t="shared" si="59"/>
        <v>0</v>
      </c>
      <c r="R37" s="18">
        <v>2.60536579187877</v>
      </c>
      <c r="S37" s="18">
        <v>0</v>
      </c>
      <c r="T37" s="18">
        <f t="shared" si="60"/>
        <v>0</v>
      </c>
      <c r="U37" s="18">
        <v>1.4871981051627601</v>
      </c>
      <c r="V37" s="18">
        <v>0</v>
      </c>
      <c r="W37" s="18">
        <f t="shared" si="61"/>
        <v>0</v>
      </c>
      <c r="X37" s="18">
        <v>1.1319628128702299</v>
      </c>
      <c r="Y37" s="18">
        <v>0</v>
      </c>
      <c r="Z37" s="18">
        <f t="shared" si="62"/>
        <v>0</v>
      </c>
      <c r="AA37" s="18">
        <v>1.13723147890855</v>
      </c>
      <c r="AB37" s="18">
        <v>0</v>
      </c>
      <c r="AC37" s="18">
        <f t="shared" si="63"/>
        <v>0</v>
      </c>
      <c r="AD37" s="18">
        <v>0.55691428621601802</v>
      </c>
      <c r="AE37" s="18">
        <v>0</v>
      </c>
      <c r="AF37" s="18">
        <f t="shared" si="64"/>
        <v>0</v>
      </c>
      <c r="AG37" s="32">
        <f t="shared" si="65"/>
        <v>36.700272300775552</v>
      </c>
      <c r="AH37" s="32">
        <f t="shared" si="66"/>
        <v>31.663799999999998</v>
      </c>
      <c r="AI37" s="32">
        <f t="shared" si="67"/>
        <v>86.276744053833298</v>
      </c>
      <c r="AJ37" s="18">
        <v>2.2722357476966399</v>
      </c>
      <c r="AK37" s="18">
        <v>0.3503</v>
      </c>
      <c r="AL37" s="18">
        <f t="shared" si="68"/>
        <v>15.41653414946483</v>
      </c>
      <c r="AM37" s="18">
        <v>0.44728519112937698</v>
      </c>
      <c r="AN37" s="18">
        <v>0</v>
      </c>
      <c r="AO37" s="18">
        <f t="shared" si="69"/>
        <v>0</v>
      </c>
      <c r="AP37" s="18">
        <v>0.191134602039189</v>
      </c>
      <c r="AQ37" s="18">
        <v>0</v>
      </c>
      <c r="AR37" s="18">
        <f t="shared" si="70"/>
        <v>0</v>
      </c>
      <c r="AS37" s="32">
        <f t="shared" si="71"/>
        <v>2.9106555408652062</v>
      </c>
      <c r="AT37" s="32">
        <f t="shared" si="72"/>
        <v>0.3503</v>
      </c>
      <c r="AU37" s="32">
        <f t="shared" si="73"/>
        <v>12.035089521306656</v>
      </c>
      <c r="AV37" s="18">
        <v>2.4048228501676499</v>
      </c>
      <c r="AW37" s="18">
        <v>0.50549999999999995</v>
      </c>
      <c r="AX37" s="18">
        <f t="shared" si="74"/>
        <v>21.020259349446864</v>
      </c>
      <c r="AY37" s="18">
        <v>8.9376704296833295E-2</v>
      </c>
      <c r="AZ37" s="18">
        <v>0.49209999999999998</v>
      </c>
      <c r="BA37" s="18">
        <f t="shared" si="75"/>
        <v>550.59089935299346</v>
      </c>
      <c r="BB37" s="32">
        <f t="shared" si="22"/>
        <v>2.4941995544644833</v>
      </c>
      <c r="BC37" s="32">
        <f t="shared" si="76"/>
        <v>0.99759999999999993</v>
      </c>
      <c r="BD37" s="32">
        <f t="shared" si="77"/>
        <v>39.996799703309605</v>
      </c>
      <c r="BE37" s="32">
        <f t="shared" si="78"/>
        <v>42.105127396105239</v>
      </c>
      <c r="BF37" s="32">
        <f t="shared" si="79"/>
        <v>33.011699999999998</v>
      </c>
      <c r="BG37" s="32">
        <f t="shared" si="80"/>
        <v>78.403040298255007</v>
      </c>
      <c r="BH37" s="18">
        <v>11.2724700385556</v>
      </c>
      <c r="BI37" s="18">
        <v>1.5204</v>
      </c>
      <c r="BJ37" s="18">
        <f t="shared" si="81"/>
        <v>13.48772713344747</v>
      </c>
      <c r="BK37" s="18">
        <v>9.4926063482573593</v>
      </c>
      <c r="BL37" s="18">
        <v>4.3586999999999998</v>
      </c>
      <c r="BM37" s="18">
        <f t="shared" si="47"/>
        <v>45.916788709985482</v>
      </c>
      <c r="BN37" s="18">
        <v>8.30603055472519</v>
      </c>
      <c r="BO37" s="18">
        <v>2.2115999999999998</v>
      </c>
      <c r="BP37" s="18">
        <f t="shared" si="48"/>
        <v>26.626437086026005</v>
      </c>
      <c r="BQ37" s="18">
        <v>10.0858942450234</v>
      </c>
      <c r="BR37" s="18">
        <v>0</v>
      </c>
      <c r="BS37" s="18">
        <f t="shared" si="49"/>
        <v>0</v>
      </c>
      <c r="BT37" s="18">
        <v>4.27167285671581</v>
      </c>
      <c r="BU37" s="18">
        <v>0.2</v>
      </c>
      <c r="BV37" s="18">
        <f t="shared" si="50"/>
        <v>4.6820064810338966</v>
      </c>
      <c r="BW37" s="18">
        <v>6.4075092850737203</v>
      </c>
      <c r="BX37" s="18">
        <v>16.4237</v>
      </c>
      <c r="BY37" s="18">
        <f t="shared" si="51"/>
        <v>256.31956614185447</v>
      </c>
      <c r="BZ37" s="18">
        <v>2.9664394838304302</v>
      </c>
      <c r="CA37" s="18">
        <v>0</v>
      </c>
      <c r="CB37" s="18">
        <f t="shared" si="82"/>
        <v>0</v>
      </c>
      <c r="CC37" s="18">
        <v>6.5261668644269397</v>
      </c>
      <c r="CD37" s="18">
        <v>1.2152000000000001</v>
      </c>
      <c r="CE37" s="18">
        <f t="shared" si="83"/>
        <v>18.62042490246235</v>
      </c>
      <c r="CF37" s="32">
        <f t="shared" si="36"/>
        <v>59.328789676608451</v>
      </c>
      <c r="CG37" s="32">
        <f t="shared" si="84"/>
        <v>25.929599999999997</v>
      </c>
      <c r="CH37" s="32">
        <f t="shared" si="85"/>
        <v>43.704919890221952</v>
      </c>
      <c r="CI37" s="18">
        <v>1.74241204825204</v>
      </c>
      <c r="CJ37" s="18">
        <v>0</v>
      </c>
      <c r="CK37" s="18">
        <f t="shared" si="39"/>
        <v>0</v>
      </c>
      <c r="CL37" s="18">
        <v>2.5716103611006802</v>
      </c>
      <c r="CM37" s="18">
        <v>0</v>
      </c>
      <c r="CN37" s="18">
        <f t="shared" si="86"/>
        <v>0</v>
      </c>
      <c r="CO37" s="18">
        <v>16.3648730603432</v>
      </c>
      <c r="CP37" s="18">
        <v>0</v>
      </c>
      <c r="CQ37" s="18">
        <f t="shared" si="87"/>
        <v>0</v>
      </c>
      <c r="CR37" s="18">
        <v>0.16649917337962</v>
      </c>
      <c r="CS37" s="18">
        <v>0</v>
      </c>
      <c r="CT37" s="18">
        <f t="shared" si="88"/>
        <v>0</v>
      </c>
      <c r="CU37" s="18">
        <v>29.8249139202672</v>
      </c>
      <c r="CV37" s="18">
        <v>2.6040000000000001</v>
      </c>
      <c r="CW37" s="18">
        <f t="shared" si="89"/>
        <v>8.7309556264317667</v>
      </c>
      <c r="CX37" s="18">
        <v>0.34810546244059598</v>
      </c>
      <c r="CY37" s="18">
        <v>0</v>
      </c>
      <c r="CZ37" s="18">
        <f t="shared" si="44"/>
        <v>0</v>
      </c>
      <c r="DA37" s="32">
        <f t="shared" si="54"/>
        <v>152.45233109849704</v>
      </c>
      <c r="DB37" s="32">
        <f t="shared" si="55"/>
        <v>61.545299999999997</v>
      </c>
      <c r="DC37" s="32">
        <f t="shared" si="52"/>
        <v>40.370192804881775</v>
      </c>
    </row>
    <row r="38" spans="1:107" s="33" customFormat="1" ht="17.45" customHeight="1">
      <c r="A38" s="35">
        <v>33</v>
      </c>
      <c r="B38" s="35" t="s">
        <v>116</v>
      </c>
      <c r="C38" s="18">
        <v>0</v>
      </c>
      <c r="D38" s="18">
        <v>0</v>
      </c>
      <c r="E38" s="18" t="e">
        <f t="shared" ref="E38" si="90">D38/C38*100</f>
        <v>#DIV/0!</v>
      </c>
      <c r="F38" s="18">
        <v>0</v>
      </c>
      <c r="G38" s="18">
        <v>0</v>
      </c>
      <c r="H38" s="18" t="e">
        <f t="shared" ref="H38" si="91">G38/F38*100</f>
        <v>#DIV/0!</v>
      </c>
      <c r="I38" s="18">
        <v>0</v>
      </c>
      <c r="J38" s="18">
        <v>0</v>
      </c>
      <c r="K38" s="18" t="e">
        <f t="shared" ref="K38" si="92">J38/I38*100</f>
        <v>#DIV/0!</v>
      </c>
      <c r="L38" s="18">
        <v>0</v>
      </c>
      <c r="M38" s="18">
        <v>0</v>
      </c>
      <c r="N38" s="18" t="e">
        <f t="shared" ref="N38" si="93">M38/L38*100</f>
        <v>#DIV/0!</v>
      </c>
      <c r="O38" s="18">
        <v>0</v>
      </c>
      <c r="P38" s="18">
        <v>0</v>
      </c>
      <c r="Q38" s="18" t="e">
        <f t="shared" ref="Q38" si="94">P38/O38*100</f>
        <v>#DIV/0!</v>
      </c>
      <c r="R38" s="18">
        <v>0</v>
      </c>
      <c r="S38" s="18">
        <v>0</v>
      </c>
      <c r="T38" s="18" t="e">
        <f t="shared" ref="T38" si="95">S38/R38*100</f>
        <v>#DIV/0!</v>
      </c>
      <c r="U38" s="18">
        <v>0</v>
      </c>
      <c r="V38" s="18">
        <v>0</v>
      </c>
      <c r="W38" s="18" t="e">
        <f t="shared" ref="W38" si="96">V38/U38*100</f>
        <v>#DIV/0!</v>
      </c>
      <c r="X38" s="18">
        <v>0</v>
      </c>
      <c r="Y38" s="18">
        <v>0</v>
      </c>
      <c r="Z38" s="18" t="e">
        <f t="shared" ref="Z38" si="97">Y38/X38*100</f>
        <v>#DIV/0!</v>
      </c>
      <c r="AA38" s="18">
        <v>0</v>
      </c>
      <c r="AB38" s="18">
        <v>0</v>
      </c>
      <c r="AC38" s="18" t="e">
        <f t="shared" ref="AC38" si="98">AB38/AA38*100</f>
        <v>#DIV/0!</v>
      </c>
      <c r="AD38" s="18">
        <v>0</v>
      </c>
      <c r="AE38" s="18">
        <v>314.02999999999997</v>
      </c>
      <c r="AF38" s="18" t="e">
        <f t="shared" ref="AF38" si="99">AE38/AD38*100</f>
        <v>#DIV/0!</v>
      </c>
      <c r="AG38" s="32">
        <f t="shared" ref="AG38" si="100">AD38+AA38+X38+U38+R38+O38+L38+I38+F38+C38</f>
        <v>0</v>
      </c>
      <c r="AH38" s="32">
        <f t="shared" ref="AH38" si="101">AE38+AB38+Y38+V38+S38+P38+M38+J38+G38+D38</f>
        <v>314.02999999999997</v>
      </c>
      <c r="AI38" s="32" t="e">
        <f t="shared" ref="AI38" si="102">AH38/AG38*100</f>
        <v>#DIV/0!</v>
      </c>
      <c r="AJ38" s="18">
        <v>0</v>
      </c>
      <c r="AK38" s="18">
        <v>0</v>
      </c>
      <c r="AL38" s="18" t="e">
        <f t="shared" ref="AL38" si="103">AK38/AJ38*100</f>
        <v>#DIV/0!</v>
      </c>
      <c r="AM38" s="18">
        <v>0</v>
      </c>
      <c r="AN38" s="18">
        <v>0</v>
      </c>
      <c r="AO38" s="18" t="e">
        <f t="shared" ref="AO38" si="104">AN38/AM38*100</f>
        <v>#DIV/0!</v>
      </c>
      <c r="AP38" s="18">
        <v>0</v>
      </c>
      <c r="AQ38" s="18">
        <v>0</v>
      </c>
      <c r="AR38" s="18" t="e">
        <f t="shared" ref="AR38" si="105">AQ38/AP38*100</f>
        <v>#DIV/0!</v>
      </c>
      <c r="AS38" s="32">
        <f t="shared" ref="AS38" si="106">AP38+AM38+AJ38</f>
        <v>0</v>
      </c>
      <c r="AT38" s="32">
        <f t="shared" ref="AT38" si="107">AQ38+AN38+AK38</f>
        <v>0</v>
      </c>
      <c r="AU38" s="32" t="e">
        <f t="shared" ref="AU38" si="108">AT38/AS38*100</f>
        <v>#DIV/0!</v>
      </c>
      <c r="AV38" s="18">
        <v>0</v>
      </c>
      <c r="AW38" s="18">
        <v>0</v>
      </c>
      <c r="AX38" s="18" t="e">
        <f t="shared" ref="AX38" si="109">AW38/AV38*100</f>
        <v>#DIV/0!</v>
      </c>
      <c r="AY38" s="18">
        <v>0</v>
      </c>
      <c r="AZ38" s="18">
        <v>0</v>
      </c>
      <c r="BA38" s="18" t="e">
        <f t="shared" ref="BA38" si="110">AZ38/AY38*100</f>
        <v>#DIV/0!</v>
      </c>
      <c r="BB38" s="32">
        <f t="shared" ref="BB38" si="111">AY38+AV38</f>
        <v>0</v>
      </c>
      <c r="BC38" s="32">
        <f t="shared" ref="BC38" si="112">AZ38+AW38</f>
        <v>0</v>
      </c>
      <c r="BD38" s="32" t="e">
        <f t="shared" ref="BD38" si="113">BC38/BB38*100</f>
        <v>#DIV/0!</v>
      </c>
      <c r="BE38" s="32">
        <f t="shared" ref="BE38" si="114">BB38+AS38+AG38</f>
        <v>0</v>
      </c>
      <c r="BF38" s="32">
        <f t="shared" ref="BF38" si="115">BC38+AT38+AH38</f>
        <v>314.02999999999997</v>
      </c>
      <c r="BG38" s="32" t="e">
        <f t="shared" ref="BG38" si="116">BF38/BE38*100</f>
        <v>#DIV/0!</v>
      </c>
      <c r="BH38" s="18">
        <v>0</v>
      </c>
      <c r="BI38" s="18">
        <v>0</v>
      </c>
      <c r="BJ38" s="18" t="e">
        <f t="shared" ref="BJ38" si="117">BI38/BH38*100</f>
        <v>#DIV/0!</v>
      </c>
      <c r="BK38" s="18">
        <v>0</v>
      </c>
      <c r="BL38" s="18">
        <v>0</v>
      </c>
      <c r="BM38" s="18" t="e">
        <f t="shared" ref="BM38" si="118">BL38/BK38*100</f>
        <v>#DIV/0!</v>
      </c>
      <c r="BN38" s="18">
        <v>0</v>
      </c>
      <c r="BO38" s="18">
        <v>0</v>
      </c>
      <c r="BP38" s="18" t="e">
        <f t="shared" ref="BP38" si="119">BO38/BN38*100</f>
        <v>#DIV/0!</v>
      </c>
      <c r="BQ38" s="18">
        <v>0</v>
      </c>
      <c r="BR38" s="18">
        <v>0</v>
      </c>
      <c r="BS38" s="18" t="e">
        <f t="shared" ref="BS38" si="120">BR38/BQ38*100</f>
        <v>#DIV/0!</v>
      </c>
      <c r="BT38" s="18">
        <v>0</v>
      </c>
      <c r="BU38" s="18">
        <v>0</v>
      </c>
      <c r="BV38" s="18" t="e">
        <f t="shared" ref="BV38" si="121">BU38/BT38*100</f>
        <v>#DIV/0!</v>
      </c>
      <c r="BW38" s="18">
        <v>0</v>
      </c>
      <c r="BX38" s="18">
        <v>41.31</v>
      </c>
      <c r="BY38" s="18" t="e">
        <f t="shared" ref="BY38" si="122">BX38/BW38*100</f>
        <v>#DIV/0!</v>
      </c>
      <c r="BZ38" s="18">
        <v>0</v>
      </c>
      <c r="CA38" s="18">
        <v>0</v>
      </c>
      <c r="CB38" s="18" t="e">
        <f t="shared" ref="CB38" si="123">CA38/BZ38*100</f>
        <v>#DIV/0!</v>
      </c>
      <c r="CC38" s="18">
        <v>0</v>
      </c>
      <c r="CD38" s="18">
        <v>145.49</v>
      </c>
      <c r="CE38" s="18" t="e">
        <f t="shared" ref="CE38" si="124">CD38/CC38*100</f>
        <v>#DIV/0!</v>
      </c>
      <c r="CF38" s="32">
        <f t="shared" ref="CF38" si="125">CC38+BZ38+BW38+BT38+BQ38+BN38+BK38+BH38</f>
        <v>0</v>
      </c>
      <c r="CG38" s="32">
        <f t="shared" ref="CG38" si="126">CD38+CA38+BX38+BU38+BR38+BO38+BL38+BI38</f>
        <v>186.8</v>
      </c>
      <c r="CH38" s="32" t="e">
        <f t="shared" ref="CH38" si="127">CG38/CF38*100</f>
        <v>#DIV/0!</v>
      </c>
      <c r="CI38" s="18">
        <v>0</v>
      </c>
      <c r="CJ38" s="18">
        <v>0</v>
      </c>
      <c r="CK38" s="18" t="e">
        <f t="shared" ref="CK38" si="128">CJ38/CI38*100</f>
        <v>#DIV/0!</v>
      </c>
      <c r="CL38" s="18">
        <v>0</v>
      </c>
      <c r="CM38" s="18">
        <v>0.37</v>
      </c>
      <c r="CN38" s="18" t="e">
        <f t="shared" ref="CN38" si="129">CM38/CL38*100</f>
        <v>#DIV/0!</v>
      </c>
      <c r="CO38" s="18">
        <v>0</v>
      </c>
      <c r="CP38" s="18">
        <v>0</v>
      </c>
      <c r="CQ38" s="18" t="e">
        <f t="shared" ref="CQ38" si="130">CP38/CO38*100</f>
        <v>#DIV/0!</v>
      </c>
      <c r="CR38" s="18">
        <v>0</v>
      </c>
      <c r="CS38" s="18">
        <v>0</v>
      </c>
      <c r="CT38" s="18" t="e">
        <f t="shared" ref="CT38" si="131">CS38/CR38*100</f>
        <v>#DIV/0!</v>
      </c>
      <c r="CU38" s="18">
        <v>0</v>
      </c>
      <c r="CV38" s="18">
        <v>43.78</v>
      </c>
      <c r="CW38" s="18" t="e">
        <f t="shared" ref="CW38" si="132">CV38/CU38*100</f>
        <v>#DIV/0!</v>
      </c>
      <c r="CX38" s="18">
        <v>0</v>
      </c>
      <c r="CY38" s="18">
        <v>0</v>
      </c>
      <c r="CZ38" s="18" t="e">
        <f t="shared" ref="CZ38" si="133">CY38/CX38*100</f>
        <v>#DIV/0!</v>
      </c>
      <c r="DA38" s="32">
        <f t="shared" si="54"/>
        <v>0</v>
      </c>
      <c r="DB38" s="32">
        <f t="shared" si="55"/>
        <v>544.98</v>
      </c>
      <c r="DC38" s="32" t="e">
        <f t="shared" ref="DC38" si="134">DB38/DA38*100</f>
        <v>#DIV/0!</v>
      </c>
    </row>
    <row r="39" spans="1:107" s="33" customFormat="1" ht="17.45" customHeight="1">
      <c r="A39" s="35">
        <v>34</v>
      </c>
      <c r="B39" s="35" t="s">
        <v>107</v>
      </c>
      <c r="C39" s="18">
        <v>6.6997876329445898</v>
      </c>
      <c r="D39" s="18">
        <v>0</v>
      </c>
      <c r="E39" s="18">
        <f t="shared" si="56"/>
        <v>0</v>
      </c>
      <c r="F39" s="18">
        <v>0.32117970114257099</v>
      </c>
      <c r="G39" s="18">
        <v>0</v>
      </c>
      <c r="H39" s="18">
        <f t="shared" si="46"/>
        <v>0</v>
      </c>
      <c r="I39" s="18">
        <v>0.88994134859676299</v>
      </c>
      <c r="J39" s="18">
        <v>0</v>
      </c>
      <c r="K39" s="18">
        <f t="shared" si="57"/>
        <v>0</v>
      </c>
      <c r="L39" s="18">
        <v>0.71257169402809295</v>
      </c>
      <c r="M39" s="18">
        <v>0</v>
      </c>
      <c r="N39" s="18">
        <f t="shared" si="58"/>
        <v>0</v>
      </c>
      <c r="O39" s="18">
        <v>4.5500665325332201E-2</v>
      </c>
      <c r="P39" s="18">
        <v>0</v>
      </c>
      <c r="Q39" s="18">
        <f t="shared" si="59"/>
        <v>0</v>
      </c>
      <c r="R39" s="18">
        <v>1.0859232235802601</v>
      </c>
      <c r="S39" s="18">
        <v>0</v>
      </c>
      <c r="T39" s="18">
        <f t="shared" si="60"/>
        <v>0</v>
      </c>
      <c r="U39" s="18">
        <v>0.10039624036311801</v>
      </c>
      <c r="V39" s="18">
        <v>0</v>
      </c>
      <c r="W39" s="18">
        <f t="shared" si="61"/>
        <v>0</v>
      </c>
      <c r="X39" s="18">
        <v>7.2905454302712294E-2</v>
      </c>
      <c r="Y39" s="18">
        <v>0</v>
      </c>
      <c r="Z39" s="18">
        <f t="shared" si="62"/>
        <v>0</v>
      </c>
      <c r="AA39" s="18">
        <v>0.413178036632109</v>
      </c>
      <c r="AB39" s="18">
        <v>0</v>
      </c>
      <c r="AC39" s="18">
        <f t="shared" si="63"/>
        <v>0</v>
      </c>
      <c r="AD39" s="18">
        <v>2.7455122808376801E-2</v>
      </c>
      <c r="AE39" s="18">
        <v>0</v>
      </c>
      <c r="AF39" s="18">
        <f t="shared" si="64"/>
        <v>0</v>
      </c>
      <c r="AG39" s="32">
        <f t="shared" si="65"/>
        <v>10.368839119723924</v>
      </c>
      <c r="AH39" s="32">
        <f t="shared" si="66"/>
        <v>0</v>
      </c>
      <c r="AI39" s="32">
        <f t="shared" si="67"/>
        <v>0</v>
      </c>
      <c r="AJ39" s="18">
        <v>0.85480160102372105</v>
      </c>
      <c r="AK39" s="18">
        <v>0</v>
      </c>
      <c r="AL39" s="18">
        <f t="shared" si="68"/>
        <v>0</v>
      </c>
      <c r="AM39" s="18">
        <v>0.113569378954423</v>
      </c>
      <c r="AN39" s="18">
        <v>0</v>
      </c>
      <c r="AO39" s="18">
        <f t="shared" si="69"/>
        <v>0</v>
      </c>
      <c r="AP39" s="18">
        <v>0.129265488552193</v>
      </c>
      <c r="AQ39" s="18">
        <v>0</v>
      </c>
      <c r="AR39" s="18">
        <f t="shared" si="70"/>
        <v>0</v>
      </c>
      <c r="AS39" s="32">
        <f t="shared" si="71"/>
        <v>1.097636468530337</v>
      </c>
      <c r="AT39" s="32">
        <f t="shared" si="72"/>
        <v>0</v>
      </c>
      <c r="AU39" s="32">
        <f t="shared" si="73"/>
        <v>0</v>
      </c>
      <c r="AV39" s="18">
        <v>0.35564611101588001</v>
      </c>
      <c r="AW39" s="18">
        <v>0</v>
      </c>
      <c r="AX39" s="18">
        <f t="shared" si="74"/>
        <v>0</v>
      </c>
      <c r="AY39" s="18">
        <v>6.7023491205890802E-3</v>
      </c>
      <c r="AZ39" s="18">
        <v>0</v>
      </c>
      <c r="BA39" s="18">
        <f t="shared" si="75"/>
        <v>0</v>
      </c>
      <c r="BB39" s="32">
        <f t="shared" si="22"/>
        <v>0.3623484601364691</v>
      </c>
      <c r="BC39" s="32">
        <f t="shared" si="76"/>
        <v>0</v>
      </c>
      <c r="BD39" s="32">
        <f t="shared" si="77"/>
        <v>0</v>
      </c>
      <c r="BE39" s="32">
        <f t="shared" si="78"/>
        <v>11.828824048390731</v>
      </c>
      <c r="BF39" s="32">
        <f t="shared" si="79"/>
        <v>0</v>
      </c>
      <c r="BG39" s="32">
        <f t="shared" si="80"/>
        <v>0</v>
      </c>
      <c r="BH39" s="18">
        <v>2.2457541831132501</v>
      </c>
      <c r="BI39" s="18">
        <v>0</v>
      </c>
      <c r="BJ39" s="18">
        <f t="shared" si="81"/>
        <v>0</v>
      </c>
      <c r="BK39" s="18">
        <v>1.8911614173585301</v>
      </c>
      <c r="BL39" s="18">
        <v>0</v>
      </c>
      <c r="BM39" s="18">
        <f t="shared" si="47"/>
        <v>0</v>
      </c>
      <c r="BN39" s="18">
        <v>1.65476624018871</v>
      </c>
      <c r="BO39" s="18">
        <v>0</v>
      </c>
      <c r="BP39" s="18">
        <f t="shared" si="48"/>
        <v>0</v>
      </c>
      <c r="BQ39" s="18">
        <v>2.0093590059434399</v>
      </c>
      <c r="BR39" s="18">
        <v>0</v>
      </c>
      <c r="BS39" s="18">
        <f t="shared" si="49"/>
        <v>0</v>
      </c>
      <c r="BT39" s="18">
        <v>0.85102263781133702</v>
      </c>
      <c r="BU39" s="18">
        <v>0</v>
      </c>
      <c r="BV39" s="18">
        <f t="shared" si="50"/>
        <v>0</v>
      </c>
      <c r="BW39" s="18">
        <v>1.27653395671701</v>
      </c>
      <c r="BX39" s="18">
        <v>0</v>
      </c>
      <c r="BY39" s="18">
        <f t="shared" si="51"/>
        <v>0</v>
      </c>
      <c r="BZ39" s="18">
        <v>0.59098794292454004</v>
      </c>
      <c r="CA39" s="18">
        <v>0</v>
      </c>
      <c r="CB39" s="18">
        <f t="shared" si="82"/>
        <v>0</v>
      </c>
      <c r="CC39" s="18">
        <v>1.3001734744339899</v>
      </c>
      <c r="CD39" s="18">
        <v>0</v>
      </c>
      <c r="CE39" s="18">
        <f t="shared" si="83"/>
        <v>0</v>
      </c>
      <c r="CF39" s="32">
        <f t="shared" si="36"/>
        <v>11.819758858490808</v>
      </c>
      <c r="CG39" s="32">
        <f t="shared" si="84"/>
        <v>0</v>
      </c>
      <c r="CH39" s="32">
        <f t="shared" si="85"/>
        <v>0</v>
      </c>
      <c r="CI39" s="18">
        <v>0.44009732648060401</v>
      </c>
      <c r="CJ39" s="18">
        <v>0</v>
      </c>
      <c r="CK39" s="18">
        <f t="shared" si="39"/>
        <v>0</v>
      </c>
      <c r="CL39" s="18">
        <v>0.74813225148249995</v>
      </c>
      <c r="CM39" s="18">
        <v>0</v>
      </c>
      <c r="CN39" s="18">
        <f t="shared" si="86"/>
        <v>0</v>
      </c>
      <c r="CO39" s="18">
        <v>8.7749713536700895</v>
      </c>
      <c r="CP39" s="18">
        <v>0</v>
      </c>
      <c r="CQ39" s="18">
        <f t="shared" si="87"/>
        <v>0</v>
      </c>
      <c r="CR39" s="18">
        <v>4.4284113948060901E-2</v>
      </c>
      <c r="CS39" s="18">
        <v>0</v>
      </c>
      <c r="CT39" s="18">
        <f t="shared" si="88"/>
        <v>0</v>
      </c>
      <c r="CU39" s="18">
        <v>33.2700610075944</v>
      </c>
      <c r="CV39" s="18">
        <v>1.97</v>
      </c>
      <c r="CW39" s="18">
        <f t="shared" si="89"/>
        <v>5.9212395178665815</v>
      </c>
      <c r="CX39" s="18">
        <v>8.3312298643047095E-2</v>
      </c>
      <c r="CY39" s="18">
        <v>0</v>
      </c>
      <c r="CZ39" s="18">
        <f t="shared" si="44"/>
        <v>0</v>
      </c>
      <c r="DA39" s="32">
        <f t="shared" si="54"/>
        <v>67.009441258700235</v>
      </c>
      <c r="DB39" s="32">
        <f t="shared" si="55"/>
        <v>1.97</v>
      </c>
      <c r="DC39" s="32">
        <f t="shared" si="52"/>
        <v>2.939884235707193</v>
      </c>
    </row>
    <row r="40" spans="1:107" s="33" customFormat="1" ht="17.45" customHeight="1">
      <c r="A40" s="35">
        <v>35</v>
      </c>
      <c r="B40" s="35" t="s">
        <v>108</v>
      </c>
      <c r="C40" s="18">
        <v>0.78423024515683504</v>
      </c>
      <c r="D40" s="18">
        <v>0</v>
      </c>
      <c r="E40" s="18">
        <f t="shared" si="56"/>
        <v>0</v>
      </c>
      <c r="F40" s="18">
        <v>3.7848779991802903E-2</v>
      </c>
      <c r="G40" s="18">
        <v>0</v>
      </c>
      <c r="H40" s="18">
        <f t="shared" si="46"/>
        <v>0</v>
      </c>
      <c r="I40" s="18">
        <v>0.10409927933287801</v>
      </c>
      <c r="J40" s="18">
        <v>0</v>
      </c>
      <c r="K40" s="18">
        <f t="shared" si="57"/>
        <v>0</v>
      </c>
      <c r="L40" s="18">
        <v>8.4496443589439599E-2</v>
      </c>
      <c r="M40" s="18">
        <v>0</v>
      </c>
      <c r="N40" s="18">
        <f t="shared" si="58"/>
        <v>0</v>
      </c>
      <c r="O40" s="18">
        <v>5.3801023839012202E-3</v>
      </c>
      <c r="P40" s="18">
        <v>0</v>
      </c>
      <c r="Q40" s="18">
        <f t="shared" si="59"/>
        <v>0</v>
      </c>
      <c r="R40" s="18">
        <v>0.12819764757726701</v>
      </c>
      <c r="S40" s="18">
        <v>0</v>
      </c>
      <c r="T40" s="18">
        <f t="shared" si="60"/>
        <v>0</v>
      </c>
      <c r="U40" s="18">
        <v>1.07967391906414E-2</v>
      </c>
      <c r="V40" s="18">
        <v>0</v>
      </c>
      <c r="W40" s="18">
        <f t="shared" si="61"/>
        <v>0</v>
      </c>
      <c r="X40" s="18">
        <v>8.3246115046495296E-3</v>
      </c>
      <c r="Y40" s="18">
        <v>0</v>
      </c>
      <c r="Z40" s="18">
        <f t="shared" si="62"/>
        <v>0</v>
      </c>
      <c r="AA40" s="18">
        <v>4.8470092623553299E-2</v>
      </c>
      <c r="AB40" s="18">
        <v>0</v>
      </c>
      <c r="AC40" s="18">
        <f t="shared" si="63"/>
        <v>0</v>
      </c>
      <c r="AD40" s="18">
        <v>1.030255547595E-3</v>
      </c>
      <c r="AE40" s="18">
        <v>0</v>
      </c>
      <c r="AF40" s="18">
        <f t="shared" si="64"/>
        <v>0</v>
      </c>
      <c r="AG40" s="32">
        <f t="shared" si="65"/>
        <v>1.212874196898563</v>
      </c>
      <c r="AH40" s="32">
        <f t="shared" si="66"/>
        <v>0</v>
      </c>
      <c r="AI40" s="32">
        <f t="shared" si="67"/>
        <v>0</v>
      </c>
      <c r="AJ40" s="18">
        <v>0.101232397599383</v>
      </c>
      <c r="AK40" s="18">
        <v>0</v>
      </c>
      <c r="AL40" s="18">
        <f t="shared" si="68"/>
        <v>0</v>
      </c>
      <c r="AM40" s="18">
        <v>1.34694421647022E-2</v>
      </c>
      <c r="AN40" s="18">
        <v>0</v>
      </c>
      <c r="AO40" s="18">
        <f t="shared" si="69"/>
        <v>0</v>
      </c>
      <c r="AP40" s="18">
        <v>1.54128839623968E-2</v>
      </c>
      <c r="AQ40" s="18">
        <v>0</v>
      </c>
      <c r="AR40" s="18">
        <f t="shared" si="70"/>
        <v>0</v>
      </c>
      <c r="AS40" s="32">
        <f t="shared" si="71"/>
        <v>0.130114723726482</v>
      </c>
      <c r="AT40" s="32">
        <f t="shared" si="72"/>
        <v>0</v>
      </c>
      <c r="AU40" s="32">
        <f t="shared" si="73"/>
        <v>0</v>
      </c>
      <c r="AV40" s="18">
        <v>3.66892399869784E-2</v>
      </c>
      <c r="AW40" s="18">
        <v>0</v>
      </c>
      <c r="AX40" s="18">
        <f t="shared" si="74"/>
        <v>0</v>
      </c>
      <c r="AY40" s="18">
        <v>6.90956701062361E-4</v>
      </c>
      <c r="AZ40" s="18">
        <v>0</v>
      </c>
      <c r="BA40" s="18">
        <f t="shared" si="75"/>
        <v>0</v>
      </c>
      <c r="BB40" s="32">
        <f t="shared" si="22"/>
        <v>3.7380196688040761E-2</v>
      </c>
      <c r="BC40" s="32">
        <f t="shared" si="76"/>
        <v>0</v>
      </c>
      <c r="BD40" s="32">
        <f t="shared" si="77"/>
        <v>0</v>
      </c>
      <c r="BE40" s="32">
        <f t="shared" si="78"/>
        <v>1.3803691173130859</v>
      </c>
      <c r="BF40" s="32">
        <f t="shared" si="79"/>
        <v>0</v>
      </c>
      <c r="BG40" s="32">
        <f t="shared" si="80"/>
        <v>0</v>
      </c>
      <c r="BH40" s="18">
        <v>0.25423280173471602</v>
      </c>
      <c r="BI40" s="18">
        <v>0</v>
      </c>
      <c r="BJ40" s="18">
        <f t="shared" si="81"/>
        <v>0</v>
      </c>
      <c r="BK40" s="18">
        <v>0.214090780408182</v>
      </c>
      <c r="BL40" s="18">
        <v>0</v>
      </c>
      <c r="BM40" s="18">
        <f t="shared" si="47"/>
        <v>0</v>
      </c>
      <c r="BN40" s="18">
        <v>0.187329432857159</v>
      </c>
      <c r="BO40" s="18">
        <v>0</v>
      </c>
      <c r="BP40" s="18">
        <f t="shared" si="48"/>
        <v>0</v>
      </c>
      <c r="BQ40" s="18">
        <v>0.22747145418369299</v>
      </c>
      <c r="BR40" s="18">
        <v>0</v>
      </c>
      <c r="BS40" s="18">
        <f t="shared" si="49"/>
        <v>0</v>
      </c>
      <c r="BT40" s="18">
        <v>9.6340851183681797E-2</v>
      </c>
      <c r="BU40" s="18">
        <v>0</v>
      </c>
      <c r="BV40" s="18">
        <f t="shared" si="50"/>
        <v>0</v>
      </c>
      <c r="BW40" s="18">
        <v>0.144511276775523</v>
      </c>
      <c r="BX40" s="18">
        <v>0</v>
      </c>
      <c r="BY40" s="18">
        <f t="shared" si="51"/>
        <v>0</v>
      </c>
      <c r="BZ40" s="18">
        <v>6.6903368877556796E-2</v>
      </c>
      <c r="CA40" s="18">
        <v>0</v>
      </c>
      <c r="CB40" s="18">
        <f t="shared" si="82"/>
        <v>0</v>
      </c>
      <c r="CC40" s="18">
        <v>0.14718741153062501</v>
      </c>
      <c r="CD40" s="18">
        <v>0</v>
      </c>
      <c r="CE40" s="18">
        <f t="shared" si="83"/>
        <v>0</v>
      </c>
      <c r="CF40" s="32">
        <f t="shared" si="36"/>
        <v>1.3380673775511365</v>
      </c>
      <c r="CG40" s="32">
        <f t="shared" si="84"/>
        <v>0</v>
      </c>
      <c r="CH40" s="32">
        <f t="shared" si="85"/>
        <v>0</v>
      </c>
      <c r="CI40" s="18">
        <v>5.2293263037153703E-2</v>
      </c>
      <c r="CJ40" s="18">
        <v>0</v>
      </c>
      <c r="CK40" s="18">
        <f t="shared" si="39"/>
        <v>0</v>
      </c>
      <c r="CL40" s="18">
        <v>8.60534903483718E-2</v>
      </c>
      <c r="CM40" s="18">
        <v>0</v>
      </c>
      <c r="CN40" s="18">
        <f t="shared" si="86"/>
        <v>0</v>
      </c>
      <c r="CO40" s="18">
        <v>1.0276049749096301</v>
      </c>
      <c r="CP40" s="18">
        <v>0</v>
      </c>
      <c r="CQ40" s="18">
        <f t="shared" si="87"/>
        <v>0</v>
      </c>
      <c r="CR40" s="18">
        <v>5.2500853809565196E-3</v>
      </c>
      <c r="CS40" s="18">
        <v>0</v>
      </c>
      <c r="CT40" s="18">
        <f t="shared" si="88"/>
        <v>0</v>
      </c>
      <c r="CU40" s="18">
        <v>3.9863555069257699</v>
      </c>
      <c r="CV40" s="18">
        <v>0</v>
      </c>
      <c r="CW40" s="18">
        <f t="shared" si="89"/>
        <v>0</v>
      </c>
      <c r="CX40" s="18">
        <v>9.8090625448542593E-3</v>
      </c>
      <c r="CY40" s="18">
        <v>0</v>
      </c>
      <c r="CZ40" s="18">
        <f t="shared" si="44"/>
        <v>0</v>
      </c>
      <c r="DA40" s="32">
        <f t="shared" si="54"/>
        <v>7.8858028780109581</v>
      </c>
      <c r="DB40" s="32">
        <f t="shared" si="55"/>
        <v>0</v>
      </c>
      <c r="DC40" s="32">
        <f t="shared" si="52"/>
        <v>0</v>
      </c>
    </row>
    <row r="41" spans="1:107" s="33" customFormat="1" ht="17.45" customHeight="1">
      <c r="A41" s="35">
        <v>36</v>
      </c>
      <c r="B41" s="35" t="s">
        <v>109</v>
      </c>
      <c r="C41" s="18">
        <v>10.929763218058399</v>
      </c>
      <c r="D41" s="18">
        <v>0</v>
      </c>
      <c r="E41" s="18">
        <f t="shared" si="56"/>
        <v>0</v>
      </c>
      <c r="F41" s="18">
        <v>0.53636836202233396</v>
      </c>
      <c r="G41" s="18">
        <v>0</v>
      </c>
      <c r="H41" s="18">
        <f t="shared" si="46"/>
        <v>0</v>
      </c>
      <c r="I41" s="18">
        <v>1.35567217402159</v>
      </c>
      <c r="J41" s="18">
        <v>0</v>
      </c>
      <c r="K41" s="18">
        <f t="shared" si="57"/>
        <v>0</v>
      </c>
      <c r="L41" s="18">
        <v>0.818355226302662</v>
      </c>
      <c r="M41" s="18">
        <v>0</v>
      </c>
      <c r="N41" s="18">
        <f t="shared" si="58"/>
        <v>0</v>
      </c>
      <c r="O41" s="18">
        <v>4.9900604508184697E-2</v>
      </c>
      <c r="P41" s="18">
        <v>0</v>
      </c>
      <c r="Q41" s="18">
        <f t="shared" si="59"/>
        <v>0</v>
      </c>
      <c r="R41" s="18">
        <v>1.4023748002749199</v>
      </c>
      <c r="S41" s="18">
        <v>0</v>
      </c>
      <c r="T41" s="18">
        <f t="shared" si="60"/>
        <v>0</v>
      </c>
      <c r="U41" s="18">
        <v>0.27887950235383502</v>
      </c>
      <c r="V41" s="18">
        <v>0</v>
      </c>
      <c r="W41" s="18">
        <f t="shared" si="61"/>
        <v>0</v>
      </c>
      <c r="X41" s="18">
        <v>0.11039945477754599</v>
      </c>
      <c r="Y41" s="18">
        <v>0</v>
      </c>
      <c r="Z41" s="18">
        <f t="shared" si="62"/>
        <v>0</v>
      </c>
      <c r="AA41" s="18">
        <v>0.725726416856317</v>
      </c>
      <c r="AB41" s="18">
        <v>0</v>
      </c>
      <c r="AC41" s="18">
        <f t="shared" si="63"/>
        <v>0</v>
      </c>
      <c r="AD41" s="18">
        <v>7.3941404126292506E-2</v>
      </c>
      <c r="AE41" s="18">
        <v>0</v>
      </c>
      <c r="AF41" s="18">
        <f t="shared" si="64"/>
        <v>0</v>
      </c>
      <c r="AG41" s="32">
        <f t="shared" si="65"/>
        <v>16.281381163302079</v>
      </c>
      <c r="AH41" s="32">
        <f t="shared" si="66"/>
        <v>0</v>
      </c>
      <c r="AI41" s="32">
        <f t="shared" si="67"/>
        <v>0</v>
      </c>
      <c r="AJ41" s="18">
        <v>1.0714833586173</v>
      </c>
      <c r="AK41" s="18">
        <v>0</v>
      </c>
      <c r="AL41" s="18">
        <f t="shared" si="68"/>
        <v>0</v>
      </c>
      <c r="AM41" s="18">
        <v>0.14291713054814101</v>
      </c>
      <c r="AN41" s="18">
        <v>0</v>
      </c>
      <c r="AO41" s="18">
        <f t="shared" si="69"/>
        <v>0</v>
      </c>
      <c r="AP41" s="18">
        <v>0.141874442306585</v>
      </c>
      <c r="AQ41" s="18">
        <v>0</v>
      </c>
      <c r="AR41" s="18">
        <f t="shared" si="70"/>
        <v>0</v>
      </c>
      <c r="AS41" s="32">
        <f t="shared" si="71"/>
        <v>1.3562749314720262</v>
      </c>
      <c r="AT41" s="32">
        <f t="shared" si="72"/>
        <v>0</v>
      </c>
      <c r="AU41" s="32">
        <f t="shared" si="73"/>
        <v>0</v>
      </c>
      <c r="AV41" s="18">
        <v>0.66087874637089095</v>
      </c>
      <c r="AW41" s="18">
        <v>0</v>
      </c>
      <c r="AX41" s="18">
        <f t="shared" si="74"/>
        <v>0</v>
      </c>
      <c r="AY41" s="18">
        <v>1.0283316910365501E-2</v>
      </c>
      <c r="AZ41" s="18">
        <v>7.34</v>
      </c>
      <c r="BA41" s="18">
        <f t="shared" si="75"/>
        <v>71377.747705133341</v>
      </c>
      <c r="BB41" s="32">
        <f t="shared" si="22"/>
        <v>0.67116206328125649</v>
      </c>
      <c r="BC41" s="32">
        <f t="shared" si="76"/>
        <v>7.34</v>
      </c>
      <c r="BD41" s="32">
        <f t="shared" si="77"/>
        <v>1093.6255789123927</v>
      </c>
      <c r="BE41" s="32">
        <f t="shared" si="78"/>
        <v>18.308818158055363</v>
      </c>
      <c r="BF41" s="32">
        <f t="shared" si="79"/>
        <v>7.34</v>
      </c>
      <c r="BG41" s="32">
        <f t="shared" si="80"/>
        <v>40.08997160076445</v>
      </c>
      <c r="BH41" s="18">
        <v>2.54395709940093</v>
      </c>
      <c r="BI41" s="18">
        <v>0</v>
      </c>
      <c r="BJ41" s="18">
        <f t="shared" si="81"/>
        <v>0</v>
      </c>
      <c r="BK41" s="18">
        <v>2.1422796626534102</v>
      </c>
      <c r="BL41" s="18">
        <v>0.06</v>
      </c>
      <c r="BM41" s="18">
        <f t="shared" si="47"/>
        <v>2.8007547775384509</v>
      </c>
      <c r="BN41" s="18">
        <v>1.87449470482174</v>
      </c>
      <c r="BO41" s="18">
        <v>0</v>
      </c>
      <c r="BP41" s="18">
        <f t="shared" si="48"/>
        <v>0</v>
      </c>
      <c r="BQ41" s="18">
        <v>2.27617214156925</v>
      </c>
      <c r="BR41" s="18">
        <v>0</v>
      </c>
      <c r="BS41" s="18">
        <f t="shared" si="49"/>
        <v>0</v>
      </c>
      <c r="BT41" s="18">
        <v>0.96402584819403603</v>
      </c>
      <c r="BU41" s="18">
        <v>0</v>
      </c>
      <c r="BV41" s="18">
        <f t="shared" si="50"/>
        <v>0</v>
      </c>
      <c r="BW41" s="18">
        <v>1.4460387722910499</v>
      </c>
      <c r="BX41" s="18">
        <v>0</v>
      </c>
      <c r="BY41" s="18">
        <f t="shared" si="51"/>
        <v>0</v>
      </c>
      <c r="BZ41" s="18">
        <v>0.66946239457919199</v>
      </c>
      <c r="CA41" s="18">
        <v>0</v>
      </c>
      <c r="CB41" s="18">
        <f t="shared" si="82"/>
        <v>0</v>
      </c>
      <c r="CC41" s="18">
        <v>1.47281726807422</v>
      </c>
      <c r="CD41" s="18">
        <v>3.35</v>
      </c>
      <c r="CE41" s="18">
        <f t="shared" si="83"/>
        <v>227.45523647888021</v>
      </c>
      <c r="CF41" s="32">
        <f t="shared" si="36"/>
        <v>13.389247891583828</v>
      </c>
      <c r="CG41" s="32">
        <f t="shared" si="84"/>
        <v>3.41</v>
      </c>
      <c r="CH41" s="32">
        <f t="shared" si="85"/>
        <v>25.468196777082959</v>
      </c>
      <c r="CI41" s="18">
        <v>0.45385679336072898</v>
      </c>
      <c r="CJ41" s="18">
        <v>182.57239999999999</v>
      </c>
      <c r="CK41" s="18">
        <f t="shared" si="39"/>
        <v>40226.873910619201</v>
      </c>
      <c r="CL41" s="18">
        <v>1.59907933117838</v>
      </c>
      <c r="CM41" s="18">
        <v>2E-3</v>
      </c>
      <c r="CN41" s="18">
        <f t="shared" si="86"/>
        <v>0.12507196866375461</v>
      </c>
      <c r="CO41" s="18">
        <v>9.7382670078357307</v>
      </c>
      <c r="CP41" s="18">
        <v>1.8E-3</v>
      </c>
      <c r="CQ41" s="18">
        <f t="shared" si="87"/>
        <v>1.8483781545029117E-2</v>
      </c>
      <c r="CR41" s="18">
        <v>4.3048779969229602E-2</v>
      </c>
      <c r="CS41" s="18">
        <v>0</v>
      </c>
      <c r="CT41" s="18">
        <f t="shared" si="88"/>
        <v>0</v>
      </c>
      <c r="CU41" s="18">
        <v>30.085991480329501</v>
      </c>
      <c r="CV41" s="18">
        <v>0</v>
      </c>
      <c r="CW41" s="18">
        <f t="shared" si="89"/>
        <v>0</v>
      </c>
      <c r="CX41" s="18">
        <v>0.117691674596269</v>
      </c>
      <c r="CY41" s="18">
        <v>0</v>
      </c>
      <c r="CZ41" s="18">
        <f t="shared" si="44"/>
        <v>0</v>
      </c>
      <c r="DA41" s="32">
        <f t="shared" si="54"/>
        <v>73.736001116909023</v>
      </c>
      <c r="DB41" s="32">
        <f t="shared" si="55"/>
        <v>193.3262</v>
      </c>
      <c r="DC41" s="32">
        <f t="shared" si="52"/>
        <v>262.18698745742904</v>
      </c>
    </row>
    <row r="42" spans="1:107" s="33" customFormat="1" ht="17.45" customHeight="1">
      <c r="A42" s="35">
        <v>37</v>
      </c>
      <c r="B42" s="35" t="s">
        <v>110</v>
      </c>
      <c r="C42" s="18">
        <v>28.5895010502948</v>
      </c>
      <c r="D42" s="18">
        <v>95.193299999999994</v>
      </c>
      <c r="E42" s="18">
        <f t="shared" si="56"/>
        <v>332.96593680503707</v>
      </c>
      <c r="F42" s="18">
        <v>1.6941201373610899</v>
      </c>
      <c r="G42" s="18">
        <v>0</v>
      </c>
      <c r="H42" s="18">
        <f t="shared" si="46"/>
        <v>0</v>
      </c>
      <c r="I42" s="18">
        <v>4.9400077287714304</v>
      </c>
      <c r="J42" s="18">
        <v>0</v>
      </c>
      <c r="K42" s="18">
        <f t="shared" si="57"/>
        <v>0</v>
      </c>
      <c r="L42" s="18">
        <v>2.43953817605259</v>
      </c>
      <c r="M42" s="18">
        <v>0</v>
      </c>
      <c r="N42" s="18">
        <f t="shared" si="58"/>
        <v>0</v>
      </c>
      <c r="O42" s="18">
        <v>0.16105195991590701</v>
      </c>
      <c r="P42" s="18">
        <v>0</v>
      </c>
      <c r="Q42" s="18">
        <f t="shared" si="59"/>
        <v>0</v>
      </c>
      <c r="R42" s="18">
        <v>3.8493426458593101</v>
      </c>
      <c r="S42" s="18">
        <v>0</v>
      </c>
      <c r="T42" s="18">
        <f t="shared" si="60"/>
        <v>0</v>
      </c>
      <c r="U42" s="18">
        <v>0.65758538305987602</v>
      </c>
      <c r="V42" s="18">
        <v>0</v>
      </c>
      <c r="W42" s="18">
        <f t="shared" si="61"/>
        <v>0</v>
      </c>
      <c r="X42" s="18">
        <v>0.39368126497856698</v>
      </c>
      <c r="Y42" s="18">
        <v>0</v>
      </c>
      <c r="Z42" s="18">
        <f t="shared" si="62"/>
        <v>0</v>
      </c>
      <c r="AA42" s="18">
        <v>1.6963724009407899</v>
      </c>
      <c r="AB42" s="18">
        <v>0</v>
      </c>
      <c r="AC42" s="18">
        <f t="shared" si="63"/>
        <v>0</v>
      </c>
      <c r="AD42" s="18">
        <v>0.10749229916252</v>
      </c>
      <c r="AE42" s="18">
        <v>82</v>
      </c>
      <c r="AF42" s="18">
        <f t="shared" si="64"/>
        <v>76284.534463275719</v>
      </c>
      <c r="AG42" s="32">
        <f t="shared" si="65"/>
        <v>44.528693046396882</v>
      </c>
      <c r="AH42" s="32">
        <f t="shared" si="66"/>
        <v>177.19329999999999</v>
      </c>
      <c r="AI42" s="32">
        <f t="shared" si="67"/>
        <v>397.93061030417533</v>
      </c>
      <c r="AJ42" s="18">
        <v>3.0856593314194898</v>
      </c>
      <c r="AK42" s="18">
        <v>0</v>
      </c>
      <c r="AL42" s="18">
        <f t="shared" si="68"/>
        <v>0</v>
      </c>
      <c r="AM42" s="18">
        <v>0.45180617407394902</v>
      </c>
      <c r="AN42" s="18">
        <v>0</v>
      </c>
      <c r="AO42" s="18">
        <f t="shared" si="69"/>
        <v>0</v>
      </c>
      <c r="AP42" s="18">
        <v>0.41581865418112901</v>
      </c>
      <c r="AQ42" s="18">
        <v>0</v>
      </c>
      <c r="AR42" s="18">
        <f t="shared" si="70"/>
        <v>0</v>
      </c>
      <c r="AS42" s="32">
        <f t="shared" si="71"/>
        <v>3.9532841596745678</v>
      </c>
      <c r="AT42" s="32">
        <f t="shared" si="72"/>
        <v>0</v>
      </c>
      <c r="AU42" s="32">
        <f t="shared" si="73"/>
        <v>0</v>
      </c>
      <c r="AV42" s="18">
        <v>1.48784522451024</v>
      </c>
      <c r="AW42" s="18">
        <v>0</v>
      </c>
      <c r="AX42" s="18">
        <f t="shared" si="74"/>
        <v>0</v>
      </c>
      <c r="AY42" s="18">
        <v>2.6973487431458901E-2</v>
      </c>
      <c r="AZ42" s="18">
        <v>0</v>
      </c>
      <c r="BA42" s="18">
        <f t="shared" si="75"/>
        <v>0</v>
      </c>
      <c r="BB42" s="32">
        <f t="shared" si="22"/>
        <v>1.5148187119416989</v>
      </c>
      <c r="BC42" s="32">
        <f t="shared" si="76"/>
        <v>0</v>
      </c>
      <c r="BD42" s="32">
        <f t="shared" si="77"/>
        <v>0</v>
      </c>
      <c r="BE42" s="32">
        <f t="shared" si="78"/>
        <v>49.996795918013149</v>
      </c>
      <c r="BF42" s="32">
        <f t="shared" si="79"/>
        <v>177.19329999999999</v>
      </c>
      <c r="BG42" s="32">
        <f t="shared" si="80"/>
        <v>354.40931112979524</v>
      </c>
      <c r="BH42" s="18">
        <v>11.1133490101882</v>
      </c>
      <c r="BI42" s="18">
        <v>0.25</v>
      </c>
      <c r="BJ42" s="18">
        <f t="shared" si="81"/>
        <v>2.2495469166928137</v>
      </c>
      <c r="BK42" s="18">
        <v>9.3586096927900595</v>
      </c>
      <c r="BL42" s="18">
        <v>9.3254999999999999</v>
      </c>
      <c r="BM42" s="18">
        <f t="shared" si="47"/>
        <v>99.646211415189512</v>
      </c>
      <c r="BN42" s="18">
        <v>8.1887834811912992</v>
      </c>
      <c r="BO42" s="18">
        <v>0.26700000000000002</v>
      </c>
      <c r="BP42" s="18">
        <f t="shared" si="48"/>
        <v>3.2605575738236152</v>
      </c>
      <c r="BQ42" s="18">
        <v>9.9435227985894397</v>
      </c>
      <c r="BR42" s="18">
        <v>14.4077</v>
      </c>
      <c r="BS42" s="18">
        <f t="shared" si="49"/>
        <v>144.8953282637803</v>
      </c>
      <c r="BT42" s="18">
        <v>4.2113743617555199</v>
      </c>
      <c r="BU42" s="18">
        <v>35.166600000000003</v>
      </c>
      <c r="BV42" s="18">
        <f t="shared" si="50"/>
        <v>835.03856411712434</v>
      </c>
      <c r="BW42" s="18">
        <v>6.3170615426332901</v>
      </c>
      <c r="BX42" s="18">
        <v>1.4697</v>
      </c>
      <c r="BY42" s="18">
        <f t="shared" si="51"/>
        <v>23.265564061409322</v>
      </c>
      <c r="BZ42" s="18">
        <v>2.9245655289968902</v>
      </c>
      <c r="CA42" s="18">
        <v>0</v>
      </c>
      <c r="CB42" s="18">
        <f t="shared" si="82"/>
        <v>0</v>
      </c>
      <c r="CC42" s="18">
        <v>6.4340441637931596</v>
      </c>
      <c r="CD42" s="18">
        <v>0</v>
      </c>
      <c r="CE42" s="18">
        <f t="shared" si="83"/>
        <v>0</v>
      </c>
      <c r="CF42" s="32">
        <f t="shared" si="36"/>
        <v>58.491310579937867</v>
      </c>
      <c r="CG42" s="32">
        <f t="shared" si="84"/>
        <v>60.886500000000005</v>
      </c>
      <c r="CH42" s="32">
        <f t="shared" si="85"/>
        <v>104.09494914084499</v>
      </c>
      <c r="CI42" s="18">
        <v>1.9910870730522801</v>
      </c>
      <c r="CJ42" s="18">
        <v>0</v>
      </c>
      <c r="CK42" s="18">
        <f t="shared" si="39"/>
        <v>0</v>
      </c>
      <c r="CL42" s="18">
        <v>3.4256229515790801</v>
      </c>
      <c r="CM42" s="18">
        <v>0</v>
      </c>
      <c r="CN42" s="18">
        <f t="shared" si="86"/>
        <v>0</v>
      </c>
      <c r="CO42" s="18">
        <v>28.7886055157764</v>
      </c>
      <c r="CP42" s="18">
        <v>0</v>
      </c>
      <c r="CQ42" s="18">
        <f t="shared" si="87"/>
        <v>0</v>
      </c>
      <c r="CR42" s="18">
        <v>0.138234302932189</v>
      </c>
      <c r="CS42" s="18">
        <v>0</v>
      </c>
      <c r="CT42" s="18">
        <f t="shared" si="88"/>
        <v>0</v>
      </c>
      <c r="CU42" s="18">
        <v>98.595053880407505</v>
      </c>
      <c r="CV42" s="18">
        <v>1.7826</v>
      </c>
      <c r="CW42" s="18">
        <f t="shared" si="89"/>
        <v>1.8080014461600009</v>
      </c>
      <c r="CX42" s="18">
        <v>0.34033772270051199</v>
      </c>
      <c r="CY42" s="18">
        <v>0</v>
      </c>
      <c r="CZ42" s="18">
        <f t="shared" si="44"/>
        <v>0</v>
      </c>
      <c r="DA42" s="32">
        <f t="shared" si="54"/>
        <v>241.767047944399</v>
      </c>
      <c r="DB42" s="32">
        <f t="shared" si="55"/>
        <v>239.86240000000001</v>
      </c>
      <c r="DC42" s="32">
        <f t="shared" si="52"/>
        <v>99.212197046457291</v>
      </c>
    </row>
    <row r="43" spans="1:107" s="34" customFormat="1" ht="17.45" customHeight="1">
      <c r="A43" s="54" t="s">
        <v>111</v>
      </c>
      <c r="B43" s="54"/>
      <c r="C43" s="32">
        <f>SUM(C26:C42)</f>
        <v>1690.9412042979864</v>
      </c>
      <c r="D43" s="32">
        <f>SUM(D26:D42)</f>
        <v>584.18869999999993</v>
      </c>
      <c r="E43" s="32">
        <f>D43/C43*100</f>
        <v>34.548137955070565</v>
      </c>
      <c r="F43" s="32">
        <f>SUM(F26:F42)</f>
        <v>108.17663578001527</v>
      </c>
      <c r="G43" s="32">
        <f>SUM(G26:G42)</f>
        <v>0</v>
      </c>
      <c r="H43" s="32">
        <f t="shared" si="46"/>
        <v>0</v>
      </c>
      <c r="I43" s="32">
        <f>SUM(I26:I42)</f>
        <v>356.58412760603011</v>
      </c>
      <c r="J43" s="32">
        <f>SUM(J26:J42)</f>
        <v>189.69450000000001</v>
      </c>
      <c r="K43" s="32">
        <f>J43/I43*100</f>
        <v>53.197684729698025</v>
      </c>
      <c r="L43" s="32">
        <f>SUM(L26:L42)</f>
        <v>144.50779465022393</v>
      </c>
      <c r="M43" s="32">
        <f>SUM(M26:M42)</f>
        <v>1.2206999999999999</v>
      </c>
      <c r="N43" s="32">
        <f>M43/L43*100</f>
        <v>0.84472951992289536</v>
      </c>
      <c r="O43" s="32">
        <f>SUM(O26:O42)</f>
        <v>20.677188860894557</v>
      </c>
      <c r="P43" s="32">
        <f>SUM(P26:P42)</f>
        <v>0</v>
      </c>
      <c r="Q43" s="32">
        <f>P43/O43*100</f>
        <v>0</v>
      </c>
      <c r="R43" s="32">
        <f>SUM(R26:R42)</f>
        <v>185.58129370696849</v>
      </c>
      <c r="S43" s="32">
        <f>SUM(S26:S42)</f>
        <v>103.83079999999998</v>
      </c>
      <c r="T43" s="32">
        <f>S43/R43*100</f>
        <v>55.948957961219982</v>
      </c>
      <c r="U43" s="32">
        <f>SUM(U26:U42)</f>
        <v>89.763282971048653</v>
      </c>
      <c r="V43" s="32">
        <f>SUM(V26:V42)</f>
        <v>45.930900000000001</v>
      </c>
      <c r="W43" s="32">
        <f>V43/U43*100</f>
        <v>51.168917267446744</v>
      </c>
      <c r="X43" s="32">
        <f>SUM(X26:X42)</f>
        <v>78.531778372540728</v>
      </c>
      <c r="Y43" s="32">
        <f>SUM(Y26:Y42)</f>
        <v>61.686799999999998</v>
      </c>
      <c r="Z43" s="32">
        <f>Y43/X43*100</f>
        <v>78.550112169074836</v>
      </c>
      <c r="AA43" s="32">
        <f>SUM(AA26:AA42)</f>
        <v>118.48898114394882</v>
      </c>
      <c r="AB43" s="32">
        <f>SUM(AB26:AB42)</f>
        <v>15.305199999999999</v>
      </c>
      <c r="AC43" s="32">
        <f>AB43/AA43*100</f>
        <v>12.916981690817442</v>
      </c>
      <c r="AD43" s="32">
        <f>SUM(AD26:AD42)</f>
        <v>20.151536399068558</v>
      </c>
      <c r="AE43" s="32">
        <f>SUM(AE26:AE42)</f>
        <v>1871.3418000000001</v>
      </c>
      <c r="AF43" s="32">
        <f>AE43/AD43*100</f>
        <v>9286.3480130800217</v>
      </c>
      <c r="AG43" s="32">
        <f t="shared" si="65"/>
        <v>2813.4038237887253</v>
      </c>
      <c r="AH43" s="32">
        <f t="shared" si="66"/>
        <v>2873.1994000000004</v>
      </c>
      <c r="AI43" s="32">
        <f t="shared" si="67"/>
        <v>102.12538192013794</v>
      </c>
      <c r="AJ43" s="32">
        <f>SUM(AJ26:AJ42)</f>
        <v>151.57857063285195</v>
      </c>
      <c r="AK43" s="32">
        <f>SUM(AK26:AK42)</f>
        <v>0.3503</v>
      </c>
      <c r="AL43" s="32">
        <f>AK43/AJ43*100</f>
        <v>0.23110126882544879</v>
      </c>
      <c r="AM43" s="32">
        <f>SUM(AM26:AM42)</f>
        <v>40.518012348084426</v>
      </c>
      <c r="AN43" s="32">
        <f>SUM(AN26:AN42)</f>
        <v>0.15570000000000001</v>
      </c>
      <c r="AO43" s="32">
        <f>AN43/AM43*100</f>
        <v>0.38427353904333622</v>
      </c>
      <c r="AP43" s="32">
        <f>SUM(AP26:AP42)</f>
        <v>18.836400581603428</v>
      </c>
      <c r="AQ43" s="32">
        <f>SUM(AQ26:AQ42)</f>
        <v>577.24770000000001</v>
      </c>
      <c r="AR43" s="32">
        <f>AQ43/AP43*100</f>
        <v>3064.5329371672474</v>
      </c>
      <c r="AS43" s="32">
        <f t="shared" si="71"/>
        <v>210.93298356253979</v>
      </c>
      <c r="AT43" s="32">
        <f t="shared" si="72"/>
        <v>577.75369999999998</v>
      </c>
      <c r="AU43" s="32">
        <f t="shared" si="73"/>
        <v>273.90391499805486</v>
      </c>
      <c r="AV43" s="32">
        <f>SUM(AV26:AV42)</f>
        <v>132.25805155064333</v>
      </c>
      <c r="AW43" s="32">
        <f>SUM(AW26:AW42)</f>
        <v>210.28760000000003</v>
      </c>
      <c r="AX43" s="32">
        <f>AW43/AV43*100</f>
        <v>158.99795705025807</v>
      </c>
      <c r="AY43" s="32">
        <f>SUM(AY26:AY42)</f>
        <v>11.285527189219199</v>
      </c>
      <c r="AZ43" s="32">
        <f>SUM(AZ26:AZ42)</f>
        <v>127.7912</v>
      </c>
      <c r="BA43" s="32">
        <f>AZ43/AY43*100</f>
        <v>1132.3458608302851</v>
      </c>
      <c r="BB43" s="32">
        <f t="shared" si="22"/>
        <v>143.54357873986254</v>
      </c>
      <c r="BC43" s="32">
        <f t="shared" si="76"/>
        <v>338.0788</v>
      </c>
      <c r="BD43" s="32">
        <f t="shared" si="77"/>
        <v>235.52345773173505</v>
      </c>
      <c r="BE43" s="32">
        <f t="shared" si="78"/>
        <v>3167.8803860911275</v>
      </c>
      <c r="BF43" s="32">
        <f t="shared" si="79"/>
        <v>3789.0319000000004</v>
      </c>
      <c r="BG43" s="32">
        <f t="shared" si="80"/>
        <v>119.60779569317377</v>
      </c>
      <c r="BH43" s="32">
        <f>SUM(BH26:BH42)</f>
        <v>507.66469922558338</v>
      </c>
      <c r="BI43" s="32">
        <f>SUM(BI26:BI42)</f>
        <v>304.14480000000003</v>
      </c>
      <c r="BJ43" s="32">
        <f t="shared" ref="BJ43:BJ51" si="135">BI43/BH43*100</f>
        <v>59.910567046311755</v>
      </c>
      <c r="BK43" s="32">
        <f>SUM(BK26:BK42)</f>
        <v>427.50711513733393</v>
      </c>
      <c r="BL43" s="32">
        <f>SUM(BL26:BL42)</f>
        <v>2265.2272000000003</v>
      </c>
      <c r="BM43" s="32">
        <f t="shared" si="47"/>
        <v>529.86888867856874</v>
      </c>
      <c r="BN43" s="32">
        <f>SUM(BN26:BN42)</f>
        <v>374.068725745167</v>
      </c>
      <c r="BO43" s="32">
        <f>SUM(BO26:BO42)</f>
        <v>208.5976</v>
      </c>
      <c r="BP43" s="32">
        <f t="shared" si="48"/>
        <v>55.764512145318015</v>
      </c>
      <c r="BQ43" s="32">
        <f>SUM(BQ26:BQ42)</f>
        <v>454.22630983341702</v>
      </c>
      <c r="BR43" s="32">
        <f>SUM(BR26:BR42)</f>
        <v>1342.0518</v>
      </c>
      <c r="BS43" s="32">
        <f t="shared" si="49"/>
        <v>295.45884308026638</v>
      </c>
      <c r="BT43" s="32">
        <f>SUM(BT26:BT42)</f>
        <v>192.37820181179998</v>
      </c>
      <c r="BU43" s="32">
        <f>SUM(BU26:BU42)</f>
        <v>267.43709999999999</v>
      </c>
      <c r="BV43" s="32">
        <f t="shared" si="50"/>
        <v>139.01632174607221</v>
      </c>
      <c r="BW43" s="32">
        <f>SUM(BW26:BW42)</f>
        <v>288.5673027177001</v>
      </c>
      <c r="BX43" s="32">
        <f>SUM(BX26:BX42)</f>
        <v>627.05050000000017</v>
      </c>
      <c r="BY43" s="32">
        <f t="shared" si="51"/>
        <v>217.2978345413693</v>
      </c>
      <c r="BZ43" s="32">
        <f>SUM(BZ26:BZ42)</f>
        <v>133.59597348041677</v>
      </c>
      <c r="CA43" s="32">
        <f>SUM(CA26:CA42)</f>
        <v>0</v>
      </c>
      <c r="CB43" s="32">
        <f t="shared" ref="CB43:CB51" si="136">CA43/BZ43*100</f>
        <v>0</v>
      </c>
      <c r="CC43" s="32">
        <f>SUM(CC26:CC42)</f>
        <v>293.91114165691675</v>
      </c>
      <c r="CD43" s="32">
        <f>SUM(CD26:CD42)</f>
        <v>1067.694</v>
      </c>
      <c r="CE43" s="32">
        <f t="shared" ref="CE43:CE51" si="137">CD43/CC43*100</f>
        <v>363.27101925462966</v>
      </c>
      <c r="CF43" s="32">
        <f t="shared" si="36"/>
        <v>2671.919469608335</v>
      </c>
      <c r="CG43" s="32">
        <f t="shared" si="84"/>
        <v>6082.2030000000004</v>
      </c>
      <c r="CH43" s="32">
        <f t="shared" si="85"/>
        <v>227.63421836555443</v>
      </c>
      <c r="CI43" s="32">
        <f>SUM(CI26:CI42)</f>
        <v>60.991433628523723</v>
      </c>
      <c r="CJ43" s="32">
        <f>SUM(CJ26:CJ42)</f>
        <v>182.57239999999999</v>
      </c>
      <c r="CK43" s="18">
        <f t="shared" si="39"/>
        <v>299.34105355184954</v>
      </c>
      <c r="CL43" s="32">
        <f>SUM(CL26:CL42)</f>
        <v>165.77168984145504</v>
      </c>
      <c r="CM43" s="32">
        <f>SUM(CM26:CM42)</f>
        <v>19.479199999999999</v>
      </c>
      <c r="CN43" s="32">
        <f t="shared" ref="CN43:CN51" si="138">CM43/CL43*100</f>
        <v>11.750619191147784</v>
      </c>
      <c r="CO43" s="32">
        <f>SUM(CO26:CO42)</f>
        <v>819.24786391452471</v>
      </c>
      <c r="CP43" s="32">
        <f>SUM(CP26:CP42)</f>
        <v>261.50059999999996</v>
      </c>
      <c r="CQ43" s="32">
        <f t="shared" ref="CQ43:CQ51" si="139">CP43/CO43*100</f>
        <v>31.919594974651449</v>
      </c>
      <c r="CR43" s="32">
        <f>SUM(CR26:CR42)</f>
        <v>15.923386064332172</v>
      </c>
      <c r="CS43" s="32">
        <f>SUM(CS26:CS42)</f>
        <v>0.64839999999999998</v>
      </c>
      <c r="CT43" s="32">
        <f>CS43/CR43*100</f>
        <v>4.0719982381912683</v>
      </c>
      <c r="CU43" s="32">
        <f>SUM(CU26:CU42)</f>
        <v>1745.277997429735</v>
      </c>
      <c r="CV43" s="32">
        <f>SUM(CV26:CV42)</f>
        <v>552.70209999999997</v>
      </c>
      <c r="CW43" s="32">
        <f>CV43/CU43*100</f>
        <v>31.668427655305486</v>
      </c>
      <c r="CX43" s="32">
        <f>SUM(CX26:CX42)</f>
        <v>37.835239080980962</v>
      </c>
      <c r="CY43" s="32">
        <f>SUM(CY26:CY42)</f>
        <v>2.9156</v>
      </c>
      <c r="CZ43" s="32">
        <f>CY43/CX43*100</f>
        <v>7.7060435478141729</v>
      </c>
      <c r="DA43" s="32">
        <f>SUM(DA26:DA42)</f>
        <v>8684.8474656590133</v>
      </c>
      <c r="DB43" s="32">
        <f>SUM(DB26:DB42)</f>
        <v>10891.0532</v>
      </c>
      <c r="DC43" s="32">
        <f t="shared" si="52"/>
        <v>125.40293013854998</v>
      </c>
    </row>
    <row r="44" spans="1:107" s="33" customFormat="1" ht="17.45" customHeight="1">
      <c r="A44" s="35">
        <v>38</v>
      </c>
      <c r="B44" s="35" t="s">
        <v>112</v>
      </c>
      <c r="C44" s="18">
        <v>561.87924906179001</v>
      </c>
      <c r="D44" s="18">
        <v>556.99099999999999</v>
      </c>
      <c r="E44" s="18">
        <f t="shared" si="56"/>
        <v>99.130017869506261</v>
      </c>
      <c r="F44" s="18">
        <v>37.965869408605002</v>
      </c>
      <c r="G44" s="18">
        <v>0</v>
      </c>
      <c r="H44" s="18">
        <f t="shared" si="46"/>
        <v>0</v>
      </c>
      <c r="I44" s="18">
        <v>127.479297534365</v>
      </c>
      <c r="J44" s="18">
        <v>2.4762</v>
      </c>
      <c r="K44" s="18">
        <f t="shared" si="57"/>
        <v>1.94243304433999</v>
      </c>
      <c r="L44" s="18">
        <v>33.993391691859102</v>
      </c>
      <c r="M44" s="18">
        <v>0.40889999999999999</v>
      </c>
      <c r="N44" s="18">
        <f t="shared" si="58"/>
        <v>1.2028808531568953</v>
      </c>
      <c r="O44" s="18">
        <v>4.6908719182629897</v>
      </c>
      <c r="P44" s="18">
        <v>0</v>
      </c>
      <c r="Q44" s="18">
        <f t="shared" si="59"/>
        <v>0</v>
      </c>
      <c r="R44" s="18">
        <v>43.307514746917697</v>
      </c>
      <c r="S44" s="18">
        <v>0.8407</v>
      </c>
      <c r="T44" s="18">
        <f t="shared" si="60"/>
        <v>1.9412335362879136</v>
      </c>
      <c r="U44" s="18">
        <v>25.8894113795143</v>
      </c>
      <c r="V44" s="18">
        <v>0.81659999999999999</v>
      </c>
      <c r="W44" s="18">
        <f t="shared" si="61"/>
        <v>3.1541852691411782</v>
      </c>
      <c r="X44" s="18">
        <v>30.0893052770301</v>
      </c>
      <c r="Y44" s="18">
        <v>0.72150000000000003</v>
      </c>
      <c r="Z44" s="18">
        <f t="shared" si="62"/>
        <v>2.3978619424981757</v>
      </c>
      <c r="AA44" s="18">
        <v>47.228823221093698</v>
      </c>
      <c r="AB44" s="18">
        <v>0.88229999999999997</v>
      </c>
      <c r="AC44" s="18">
        <f t="shared" si="63"/>
        <v>1.8681388606056573</v>
      </c>
      <c r="AD44" s="18">
        <v>8.4284710028339305</v>
      </c>
      <c r="AE44" s="18">
        <v>152.36429999999999</v>
      </c>
      <c r="AF44" s="18">
        <f t="shared" si="64"/>
        <v>1807.7335728956068</v>
      </c>
      <c r="AG44" s="32">
        <f t="shared" si="65"/>
        <v>920.95220524227182</v>
      </c>
      <c r="AH44" s="32">
        <f t="shared" si="66"/>
        <v>715.50149999999996</v>
      </c>
      <c r="AI44" s="32">
        <f t="shared" si="67"/>
        <v>77.69149103799316</v>
      </c>
      <c r="AJ44" s="18">
        <v>19.0634368611918</v>
      </c>
      <c r="AK44" s="18">
        <v>0</v>
      </c>
      <c r="AL44" s="18">
        <f t="shared" si="68"/>
        <v>0</v>
      </c>
      <c r="AM44" s="18">
        <v>13.5950794583282</v>
      </c>
      <c r="AN44" s="18">
        <v>0</v>
      </c>
      <c r="AO44" s="18">
        <f t="shared" si="69"/>
        <v>0</v>
      </c>
      <c r="AP44" s="18">
        <v>1.9896248486118899</v>
      </c>
      <c r="AQ44" s="18">
        <v>3.0300000000000001E-2</v>
      </c>
      <c r="AR44" s="18">
        <f t="shared" si="70"/>
        <v>1.5229001598537297</v>
      </c>
      <c r="AS44" s="32">
        <f t="shared" si="71"/>
        <v>34.648141168131886</v>
      </c>
      <c r="AT44" s="32">
        <f t="shared" si="72"/>
        <v>3.0300000000000001E-2</v>
      </c>
      <c r="AU44" s="32">
        <f t="shared" si="73"/>
        <v>8.7450578814510405E-2</v>
      </c>
      <c r="AV44" s="18">
        <v>19.377862295661402</v>
      </c>
      <c r="AW44" s="18">
        <v>0</v>
      </c>
      <c r="AX44" s="18">
        <f t="shared" si="74"/>
        <v>0</v>
      </c>
      <c r="AY44" s="18">
        <v>3.9636941497222402</v>
      </c>
      <c r="AZ44" s="18">
        <v>27.720300000000002</v>
      </c>
      <c r="BA44" s="18">
        <f t="shared" si="75"/>
        <v>699.35517103262191</v>
      </c>
      <c r="BB44" s="32">
        <f t="shared" ref="BB44:BB51" si="140">AY44+AV44</f>
        <v>23.341556445383642</v>
      </c>
      <c r="BC44" s="32">
        <f t="shared" ref="BC44:BC51" si="141">AZ44+AW44</f>
        <v>27.720300000000002</v>
      </c>
      <c r="BD44" s="32">
        <f t="shared" si="77"/>
        <v>118.75943262336459</v>
      </c>
      <c r="BE44" s="32">
        <f t="shared" ref="BE44:BE51" si="142">BB44+AS44+AG44</f>
        <v>978.94190285578736</v>
      </c>
      <c r="BF44" s="32">
        <f t="shared" si="79"/>
        <v>743.25209999999993</v>
      </c>
      <c r="BG44" s="32">
        <f t="shared" si="80"/>
        <v>75.92402550465674</v>
      </c>
      <c r="BH44" s="18">
        <v>77.446633578047297</v>
      </c>
      <c r="BI44" s="18">
        <v>130.00630000000001</v>
      </c>
      <c r="BJ44" s="18">
        <f t="shared" si="135"/>
        <v>167.86565663823902</v>
      </c>
      <c r="BK44" s="18">
        <v>65.218217749934496</v>
      </c>
      <c r="BL44" s="18">
        <v>21.628699999999998</v>
      </c>
      <c r="BM44" s="18">
        <f t="shared" si="47"/>
        <v>33.163586412205689</v>
      </c>
      <c r="BN44" s="18">
        <v>57.065940531192702</v>
      </c>
      <c r="BO44" s="18">
        <v>7.6020000000000003</v>
      </c>
      <c r="BP44" s="18">
        <f t="shared" si="48"/>
        <v>13.321431188617117</v>
      </c>
      <c r="BQ44" s="18">
        <v>69.294356359305397</v>
      </c>
      <c r="BR44" s="18">
        <v>12.1083</v>
      </c>
      <c r="BS44" s="18">
        <f t="shared" si="49"/>
        <v>17.473717393687867</v>
      </c>
      <c r="BT44" s="18">
        <v>29.348197987470499</v>
      </c>
      <c r="BU44" s="18">
        <v>7.4999999999999997E-2</v>
      </c>
      <c r="BV44" s="18">
        <f t="shared" si="50"/>
        <v>0.25555231715425741</v>
      </c>
      <c r="BW44" s="18">
        <v>44.022296981205798</v>
      </c>
      <c r="BX44" s="18">
        <v>0.22</v>
      </c>
      <c r="BY44" s="18">
        <f t="shared" si="51"/>
        <v>0.49974675354610282</v>
      </c>
      <c r="BZ44" s="18">
        <v>20.3806930468545</v>
      </c>
      <c r="CA44" s="18">
        <v>7.2477</v>
      </c>
      <c r="CB44" s="18">
        <f t="shared" si="136"/>
        <v>35.561597357547129</v>
      </c>
      <c r="CC44" s="18">
        <v>44.83752470308</v>
      </c>
      <c r="CD44" s="18">
        <v>156.90350000000001</v>
      </c>
      <c r="CE44" s="18">
        <f t="shared" si="137"/>
        <v>349.93791704389497</v>
      </c>
      <c r="CF44" s="32">
        <f t="shared" si="36"/>
        <v>407.61386093709069</v>
      </c>
      <c r="CG44" s="32">
        <f t="shared" ref="CG44:CG51" si="143">CD44+CA44+BX44+BU44+BR44+BO44+BL44+BI44</f>
        <v>335.79150000000004</v>
      </c>
      <c r="CH44" s="32">
        <f t="shared" ref="CH44:CH51" si="144">CG44/CF44*100</f>
        <v>82.379804069475597</v>
      </c>
      <c r="CI44" s="18">
        <v>0</v>
      </c>
      <c r="CJ44" s="18">
        <v>0</v>
      </c>
      <c r="CK44" s="18" t="e">
        <f t="shared" si="39"/>
        <v>#DIV/0!</v>
      </c>
      <c r="CL44" s="18">
        <v>51.183558549758501</v>
      </c>
      <c r="CM44" s="18">
        <v>0.91869999999999996</v>
      </c>
      <c r="CN44" s="18">
        <f t="shared" si="138"/>
        <v>1.7949123234698081</v>
      </c>
      <c r="CO44" s="18">
        <v>113.40845174313201</v>
      </c>
      <c r="CP44" s="18">
        <v>18.444500000000001</v>
      </c>
      <c r="CQ44" s="18">
        <f t="shared" si="139"/>
        <v>16.263779036307138</v>
      </c>
      <c r="CR44" s="18">
        <v>4.3713191459065497</v>
      </c>
      <c r="CS44" s="18">
        <v>0</v>
      </c>
      <c r="CT44" s="18">
        <f t="shared" si="88"/>
        <v>0</v>
      </c>
      <c r="CU44" s="18">
        <v>486.22902145933</v>
      </c>
      <c r="CV44" s="18">
        <v>913.91959999999995</v>
      </c>
      <c r="CW44" s="18">
        <f t="shared" si="89"/>
        <v>187.96072625550667</v>
      </c>
      <c r="CX44" s="18">
        <v>6.6168571920446597</v>
      </c>
      <c r="CY44" s="18">
        <v>0</v>
      </c>
      <c r="CZ44" s="18">
        <f t="shared" si="44"/>
        <v>0</v>
      </c>
      <c r="DA44" s="32">
        <f>CX44+CU44+CR44+CO44+CL44+CI44+CF44+BE44</f>
        <v>2048.3649718830497</v>
      </c>
      <c r="DB44" s="32">
        <f>CY44+CV44+CS44+CP44+CM44+CJ44+BF44+CG44</f>
        <v>2012.3263999999997</v>
      </c>
      <c r="DC44" s="32">
        <f t="shared" si="52"/>
        <v>98.240617644915105</v>
      </c>
    </row>
    <row r="45" spans="1:107" s="33" customFormat="1" ht="17.45" customHeight="1">
      <c r="A45" s="35">
        <v>39</v>
      </c>
      <c r="B45" s="35" t="s">
        <v>113</v>
      </c>
      <c r="C45" s="18">
        <v>1006.2127780457899</v>
      </c>
      <c r="D45" s="18">
        <v>807.89059999999995</v>
      </c>
      <c r="E45" s="18">
        <f t="shared" si="56"/>
        <v>80.290234593227865</v>
      </c>
      <c r="F45" s="18">
        <v>36.365107888730797</v>
      </c>
      <c r="G45" s="18">
        <v>0</v>
      </c>
      <c r="H45" s="18">
        <f t="shared" si="46"/>
        <v>0</v>
      </c>
      <c r="I45" s="18">
        <v>124.882481745251</v>
      </c>
      <c r="J45" s="18">
        <v>0.45150000000000001</v>
      </c>
      <c r="K45" s="18">
        <f t="shared" si="57"/>
        <v>0.36153990030484762</v>
      </c>
      <c r="L45" s="18">
        <v>58.7840278812725</v>
      </c>
      <c r="M45" s="18">
        <v>4.7500000000000001E-2</v>
      </c>
      <c r="N45" s="18">
        <f t="shared" si="58"/>
        <v>8.0804262164438409E-2</v>
      </c>
      <c r="O45" s="18">
        <v>9.7540546976083302</v>
      </c>
      <c r="P45" s="18">
        <v>0</v>
      </c>
      <c r="Q45" s="18">
        <f t="shared" si="59"/>
        <v>0</v>
      </c>
      <c r="R45" s="18">
        <v>64.120512907738501</v>
      </c>
      <c r="S45" s="18">
        <v>0.16489999999999999</v>
      </c>
      <c r="T45" s="18">
        <f t="shared" si="60"/>
        <v>0.25717199149244291</v>
      </c>
      <c r="U45" s="18">
        <v>43.546199658828598</v>
      </c>
      <c r="V45" s="18">
        <v>1.6459999999999999</v>
      </c>
      <c r="W45" s="18">
        <f t="shared" si="61"/>
        <v>3.7798935679712944</v>
      </c>
      <c r="X45" s="18">
        <v>34.815173476667297</v>
      </c>
      <c r="Y45" s="18">
        <v>2E-3</v>
      </c>
      <c r="Z45" s="18">
        <f t="shared" si="62"/>
        <v>5.7446216700323943E-3</v>
      </c>
      <c r="AA45" s="18">
        <v>29.724836300442099</v>
      </c>
      <c r="AB45" s="18">
        <v>0.32540000000000002</v>
      </c>
      <c r="AC45" s="18">
        <f t="shared" si="63"/>
        <v>1.0947074584735741</v>
      </c>
      <c r="AD45" s="18">
        <v>2.9550052254061501</v>
      </c>
      <c r="AE45" s="18">
        <v>100.1741</v>
      </c>
      <c r="AF45" s="18">
        <f t="shared" si="64"/>
        <v>3389.980469027143</v>
      </c>
      <c r="AG45" s="32">
        <f t="shared" si="65"/>
        <v>1411.1601778277352</v>
      </c>
      <c r="AH45" s="32">
        <f t="shared" si="66"/>
        <v>910.702</v>
      </c>
      <c r="AI45" s="32">
        <f t="shared" si="67"/>
        <v>64.535692992831343</v>
      </c>
      <c r="AJ45" s="18">
        <v>49.250567611499299</v>
      </c>
      <c r="AK45" s="18">
        <v>0</v>
      </c>
      <c r="AL45" s="18">
        <f t="shared" si="68"/>
        <v>0</v>
      </c>
      <c r="AM45" s="18">
        <v>10.7417976051676</v>
      </c>
      <c r="AN45" s="18">
        <v>0</v>
      </c>
      <c r="AO45" s="18">
        <f t="shared" si="69"/>
        <v>0</v>
      </c>
      <c r="AP45" s="18">
        <v>3.2100585245520898</v>
      </c>
      <c r="AQ45" s="18">
        <v>0</v>
      </c>
      <c r="AR45" s="18">
        <f t="shared" si="70"/>
        <v>0</v>
      </c>
      <c r="AS45" s="32">
        <f t="shared" si="71"/>
        <v>63.202423741218993</v>
      </c>
      <c r="AT45" s="32">
        <f t="shared" si="72"/>
        <v>0</v>
      </c>
      <c r="AU45" s="32">
        <f t="shared" si="73"/>
        <v>0</v>
      </c>
      <c r="AV45" s="18">
        <v>39.675769154243604</v>
      </c>
      <c r="AW45" s="18">
        <v>2.0160999999999998</v>
      </c>
      <c r="AX45" s="18">
        <f t="shared" si="74"/>
        <v>5.0814389814655012</v>
      </c>
      <c r="AY45" s="18">
        <v>4.9670378128852599</v>
      </c>
      <c r="AZ45" s="18">
        <v>0</v>
      </c>
      <c r="BA45" s="18">
        <f t="shared" si="75"/>
        <v>0</v>
      </c>
      <c r="BB45" s="32">
        <f t="shared" si="140"/>
        <v>44.642806967128863</v>
      </c>
      <c r="BC45" s="32">
        <f t="shared" si="141"/>
        <v>2.0160999999999998</v>
      </c>
      <c r="BD45" s="32">
        <f t="shared" si="77"/>
        <v>4.5160690757740278</v>
      </c>
      <c r="BE45" s="32">
        <f t="shared" si="142"/>
        <v>1519.005408536083</v>
      </c>
      <c r="BF45" s="32">
        <f t="shared" si="79"/>
        <v>912.71810000000005</v>
      </c>
      <c r="BG45" s="32">
        <f t="shared" si="80"/>
        <v>60.086560249947851</v>
      </c>
      <c r="BH45" s="18">
        <v>77.882943466099206</v>
      </c>
      <c r="BI45" s="18">
        <v>429.08749999999998</v>
      </c>
      <c r="BJ45" s="18">
        <f t="shared" si="135"/>
        <v>550.9389872851591</v>
      </c>
      <c r="BK45" s="18">
        <v>65.585636603030906</v>
      </c>
      <c r="BL45" s="18">
        <v>466.85219999999998</v>
      </c>
      <c r="BM45" s="18">
        <f t="shared" si="47"/>
        <v>711.82079519286901</v>
      </c>
      <c r="BN45" s="18">
        <v>57.387432027652103</v>
      </c>
      <c r="BO45" s="18">
        <v>30.619299999999999</v>
      </c>
      <c r="BP45" s="18">
        <f t="shared" si="48"/>
        <v>53.355410615422038</v>
      </c>
      <c r="BQ45" s="18">
        <v>69.684738890720297</v>
      </c>
      <c r="BR45" s="18">
        <v>65.061199999999999</v>
      </c>
      <c r="BS45" s="18">
        <f t="shared" si="49"/>
        <v>93.365062473763544</v>
      </c>
      <c r="BT45" s="18">
        <v>29.513536471363899</v>
      </c>
      <c r="BU45" s="18">
        <v>0</v>
      </c>
      <c r="BV45" s="18">
        <f t="shared" si="50"/>
        <v>0</v>
      </c>
      <c r="BW45" s="18">
        <v>44.270304707045902</v>
      </c>
      <c r="BX45" s="18">
        <v>0</v>
      </c>
      <c r="BY45" s="18">
        <f t="shared" si="51"/>
        <v>0</v>
      </c>
      <c r="BZ45" s="18">
        <v>20.495511438447199</v>
      </c>
      <c r="CA45" s="18">
        <v>0.60740000000000005</v>
      </c>
      <c r="CB45" s="18">
        <f t="shared" si="136"/>
        <v>2.9635757166839376</v>
      </c>
      <c r="CC45" s="18">
        <v>45.090125164583803</v>
      </c>
      <c r="CD45" s="18">
        <v>0</v>
      </c>
      <c r="CE45" s="18">
        <f t="shared" si="137"/>
        <v>0</v>
      </c>
      <c r="CF45" s="32">
        <f t="shared" si="36"/>
        <v>409.91022876894334</v>
      </c>
      <c r="CG45" s="32">
        <f t="shared" si="143"/>
        <v>992.22759999999994</v>
      </c>
      <c r="CH45" s="32">
        <f t="shared" si="144"/>
        <v>242.05973170757224</v>
      </c>
      <c r="CI45" s="18">
        <v>0</v>
      </c>
      <c r="CJ45" s="18">
        <v>0</v>
      </c>
      <c r="CK45" s="18" t="e">
        <f t="shared" si="39"/>
        <v>#DIV/0!</v>
      </c>
      <c r="CL45" s="18">
        <v>16.645719161432801</v>
      </c>
      <c r="CM45" s="18">
        <v>0.45800000000000002</v>
      </c>
      <c r="CN45" s="18">
        <f t="shared" si="138"/>
        <v>2.7514581710663508</v>
      </c>
      <c r="CO45" s="18">
        <v>60.010451236952001</v>
      </c>
      <c r="CP45" s="18">
        <v>30.862500000000001</v>
      </c>
      <c r="CQ45" s="18">
        <f t="shared" si="139"/>
        <v>51.428541802058845</v>
      </c>
      <c r="CR45" s="18">
        <v>3.5518125453799598</v>
      </c>
      <c r="CS45" s="18">
        <v>0</v>
      </c>
      <c r="CT45" s="18">
        <f t="shared" si="88"/>
        <v>0</v>
      </c>
      <c r="CU45" s="18">
        <v>135.56361437697299</v>
      </c>
      <c r="CV45" s="18">
        <v>1.5860000000000001</v>
      </c>
      <c r="CW45" s="18">
        <f t="shared" si="89"/>
        <v>1.1699304472582726</v>
      </c>
      <c r="CX45" s="18">
        <v>12.467747474090199</v>
      </c>
      <c r="CY45" s="18">
        <v>0</v>
      </c>
      <c r="CZ45" s="18">
        <f t="shared" si="44"/>
        <v>0</v>
      </c>
      <c r="DA45" s="32">
        <f>CX45+CU45+CR45+CO45+CL45+CI45+CF45+BE45</f>
        <v>2157.1549820998544</v>
      </c>
      <c r="DB45" s="32">
        <f>CY45+CV45+CS45+CP45+CM45+CJ45+BF45+CG45</f>
        <v>1937.8522</v>
      </c>
      <c r="DC45" s="32">
        <f t="shared" si="52"/>
        <v>89.833703006059537</v>
      </c>
    </row>
    <row r="46" spans="1:107" s="34" customFormat="1" ht="17.45" customHeight="1">
      <c r="A46" s="54" t="s">
        <v>114</v>
      </c>
      <c r="B46" s="54"/>
      <c r="C46" s="32">
        <f>SUM(C44:C45)</f>
        <v>1568.09202710758</v>
      </c>
      <c r="D46" s="32">
        <f>SUM(D44:D45)</f>
        <v>1364.8815999999999</v>
      </c>
      <c r="E46" s="32">
        <f>D46/C46*100</f>
        <v>87.040911911119707</v>
      </c>
      <c r="F46" s="32">
        <f>SUM(F44:F45)</f>
        <v>74.330977297335806</v>
      </c>
      <c r="G46" s="32">
        <f>SUM(G44:G45)</f>
        <v>0</v>
      </c>
      <c r="H46" s="32">
        <f t="shared" si="46"/>
        <v>0</v>
      </c>
      <c r="I46" s="32">
        <f>SUM(I44:I45)</f>
        <v>252.361779279616</v>
      </c>
      <c r="J46" s="32">
        <f>SUM(J44:J45)</f>
        <v>2.9276999999999997</v>
      </c>
      <c r="K46" s="32">
        <f>J46/I46*100</f>
        <v>1.1601202085186275</v>
      </c>
      <c r="L46" s="32">
        <f>SUM(L44:L45)</f>
        <v>92.777419573131596</v>
      </c>
      <c r="M46" s="32">
        <f>SUM(M44:M45)</f>
        <v>0.45639999999999997</v>
      </c>
      <c r="N46" s="32">
        <f>M46/L46*100</f>
        <v>0.49193004299957244</v>
      </c>
      <c r="O46" s="32">
        <f>SUM(O44:O45)</f>
        <v>14.444926615871321</v>
      </c>
      <c r="P46" s="32">
        <f>SUM(P44:P45)</f>
        <v>0</v>
      </c>
      <c r="Q46" s="32">
        <f>P46/O46*100</f>
        <v>0</v>
      </c>
      <c r="R46" s="32">
        <f>SUM(R44:R45)</f>
        <v>107.4280276546562</v>
      </c>
      <c r="S46" s="32">
        <f>SUM(S44:S45)</f>
        <v>1.0056</v>
      </c>
      <c r="T46" s="32">
        <f>S46/R46*100</f>
        <v>0.93606856790916304</v>
      </c>
      <c r="U46" s="32">
        <f>SUM(U44:U45)</f>
        <v>69.435611038342898</v>
      </c>
      <c r="V46" s="32">
        <f>SUM(V44:V45)</f>
        <v>2.4626000000000001</v>
      </c>
      <c r="W46" s="32">
        <f>V46/U46*100</f>
        <v>3.5465951306169576</v>
      </c>
      <c r="X46" s="32">
        <f>SUM(X44:X45)</f>
        <v>64.90447875369739</v>
      </c>
      <c r="Y46" s="32">
        <f>SUM(Y44:Y45)</f>
        <v>0.72350000000000003</v>
      </c>
      <c r="Z46" s="32">
        <f>Y46/X46*100</f>
        <v>1.1147150611062948</v>
      </c>
      <c r="AA46" s="32">
        <f>SUM(AA44:AA45)</f>
        <v>76.953659521535798</v>
      </c>
      <c r="AB46" s="32">
        <f>SUM(AB44:AB45)</f>
        <v>1.2077</v>
      </c>
      <c r="AC46" s="32">
        <f>AB46/AA46*100</f>
        <v>1.5693860532545827</v>
      </c>
      <c r="AD46" s="32">
        <f>SUM(AD44:AD45)</f>
        <v>11.383476228240081</v>
      </c>
      <c r="AE46" s="32">
        <f>SUM(AE44:AE45)</f>
        <v>252.53839999999997</v>
      </c>
      <c r="AF46" s="32">
        <f>AE46/AD46*100</f>
        <v>2218.4646845706388</v>
      </c>
      <c r="AG46" s="32">
        <f t="shared" si="65"/>
        <v>2332.1123830700071</v>
      </c>
      <c r="AH46" s="32">
        <f t="shared" si="66"/>
        <v>1626.2034999999998</v>
      </c>
      <c r="AI46" s="32">
        <f t="shared" si="67"/>
        <v>69.730923423992792</v>
      </c>
      <c r="AJ46" s="32">
        <f>SUM(AJ44:AJ45)</f>
        <v>68.314004472691096</v>
      </c>
      <c r="AK46" s="32">
        <f>SUM(AK44:AK45)</f>
        <v>0</v>
      </c>
      <c r="AL46" s="32">
        <f>AK46/AJ46*100</f>
        <v>0</v>
      </c>
      <c r="AM46" s="32">
        <f>SUM(AM44:AM45)</f>
        <v>24.336877063495798</v>
      </c>
      <c r="AN46" s="32">
        <f>SUM(AN44:AN45)</f>
        <v>0</v>
      </c>
      <c r="AO46" s="32">
        <f>AN46/AM46*100</f>
        <v>0</v>
      </c>
      <c r="AP46" s="32">
        <f>SUM(AP44:AP45)</f>
        <v>5.19968337316398</v>
      </c>
      <c r="AQ46" s="32">
        <f>SUM(AQ44:AQ45)</f>
        <v>3.0300000000000001E-2</v>
      </c>
      <c r="AR46" s="32">
        <f>AQ46/AP46*100</f>
        <v>0.58272778985699303</v>
      </c>
      <c r="AS46" s="32">
        <f t="shared" si="71"/>
        <v>97.850564909350879</v>
      </c>
      <c r="AT46" s="32">
        <f t="shared" si="72"/>
        <v>3.0300000000000001E-2</v>
      </c>
      <c r="AU46" s="32">
        <f t="shared" si="73"/>
        <v>3.096558515331008E-2</v>
      </c>
      <c r="AV46" s="32">
        <f>SUM(AV44:AV45)</f>
        <v>59.053631449905005</v>
      </c>
      <c r="AW46" s="32">
        <f>SUM(AW44:AW45)</f>
        <v>2.0160999999999998</v>
      </c>
      <c r="AX46" s="32">
        <f>AW46/AV46*100</f>
        <v>3.414015278146358</v>
      </c>
      <c r="AY46" s="32">
        <f>SUM(AY44:AY45)</f>
        <v>8.9307319626074992</v>
      </c>
      <c r="AZ46" s="32">
        <f>SUM(AZ44:AZ45)</f>
        <v>27.720300000000002</v>
      </c>
      <c r="BA46" s="32">
        <f>AZ46/AY46*100</f>
        <v>310.39225134136177</v>
      </c>
      <c r="BB46" s="32">
        <f t="shared" si="140"/>
        <v>67.984363412512508</v>
      </c>
      <c r="BC46" s="32">
        <f t="shared" si="141"/>
        <v>29.736400000000003</v>
      </c>
      <c r="BD46" s="32">
        <f t="shared" si="77"/>
        <v>43.740058018292814</v>
      </c>
      <c r="BE46" s="32">
        <f t="shared" si="142"/>
        <v>2497.9473113918707</v>
      </c>
      <c r="BF46" s="32">
        <f t="shared" si="79"/>
        <v>1655.9701999999997</v>
      </c>
      <c r="BG46" s="32">
        <f t="shared" si="80"/>
        <v>66.293239751213306</v>
      </c>
      <c r="BH46" s="32">
        <f>SUM(BH44:BH45)</f>
        <v>155.3295770441465</v>
      </c>
      <c r="BI46" s="32">
        <f>SUM(BI44:BI45)</f>
        <v>559.09379999999999</v>
      </c>
      <c r="BJ46" s="32">
        <f t="shared" si="135"/>
        <v>359.94033502138421</v>
      </c>
      <c r="BK46" s="32">
        <f>SUM(BK44:BK45)</f>
        <v>130.8038543529654</v>
      </c>
      <c r="BL46" s="32">
        <f>SUM(BL44:BL45)</f>
        <v>488.48089999999996</v>
      </c>
      <c r="BM46" s="32">
        <f t="shared" si="47"/>
        <v>373.44534105384014</v>
      </c>
      <c r="BN46" s="32">
        <f>SUM(BN44:BN45)</f>
        <v>114.4533725588448</v>
      </c>
      <c r="BO46" s="32">
        <f>SUM(BO44:BO45)</f>
        <v>38.221299999999999</v>
      </c>
      <c r="BP46" s="32">
        <f t="shared" si="48"/>
        <v>33.3946472222555</v>
      </c>
      <c r="BQ46" s="32">
        <f>SUM(BQ44:BQ45)</f>
        <v>138.97909525002569</v>
      </c>
      <c r="BR46" s="32">
        <f>SUM(BR44:BR45)</f>
        <v>77.169499999999999</v>
      </c>
      <c r="BS46" s="32">
        <f t="shared" si="49"/>
        <v>55.52597666661363</v>
      </c>
      <c r="BT46" s="32">
        <f>SUM(BT44:BT45)</f>
        <v>58.861734458834398</v>
      </c>
      <c r="BU46" s="32">
        <f>SUM(BU44:BU45)</f>
        <v>7.4999999999999997E-2</v>
      </c>
      <c r="BV46" s="32">
        <f t="shared" si="50"/>
        <v>0.12741724430912255</v>
      </c>
      <c r="BW46" s="32">
        <f>SUM(BW44:BW45)</f>
        <v>88.292601688251693</v>
      </c>
      <c r="BX46" s="32">
        <f>SUM(BX44:BX45)</f>
        <v>0.22</v>
      </c>
      <c r="BY46" s="32">
        <f t="shared" si="51"/>
        <v>0.24917149998228383</v>
      </c>
      <c r="BZ46" s="32">
        <f>SUM(BZ44:BZ45)</f>
        <v>40.876204485301699</v>
      </c>
      <c r="CA46" s="32">
        <f>SUM(CA44:CA45)</f>
        <v>7.8551000000000002</v>
      </c>
      <c r="CB46" s="32">
        <f t="shared" si="136"/>
        <v>19.216803758833684</v>
      </c>
      <c r="CC46" s="32">
        <f>SUM(CC44:CC45)</f>
        <v>89.927649867663803</v>
      </c>
      <c r="CD46" s="32">
        <f>SUM(CD44:CD45)</f>
        <v>156.90350000000001</v>
      </c>
      <c r="CE46" s="32">
        <f t="shared" si="137"/>
        <v>174.47748298871022</v>
      </c>
      <c r="CF46" s="32">
        <f t="shared" si="36"/>
        <v>817.52408970603403</v>
      </c>
      <c r="CG46" s="32">
        <f t="shared" si="143"/>
        <v>1328.0191</v>
      </c>
      <c r="CH46" s="32">
        <f t="shared" si="144"/>
        <v>162.44403274740566</v>
      </c>
      <c r="CI46" s="32">
        <f>SUM(CI44:CI45)</f>
        <v>0</v>
      </c>
      <c r="CJ46" s="32">
        <f>SUM(CJ44:CJ45)</f>
        <v>0</v>
      </c>
      <c r="CK46" s="18" t="e">
        <f t="shared" si="39"/>
        <v>#DIV/0!</v>
      </c>
      <c r="CL46" s="32">
        <f>SUM(CL44:CL45)</f>
        <v>67.82927771119131</v>
      </c>
      <c r="CM46" s="32">
        <f>SUM(CM44:CM45)</f>
        <v>1.3767</v>
      </c>
      <c r="CN46" s="32">
        <f t="shared" si="138"/>
        <v>2.0296545186015669</v>
      </c>
      <c r="CO46" s="32">
        <f>SUM(CO44:CO45)</f>
        <v>173.418902980084</v>
      </c>
      <c r="CP46" s="32">
        <f>SUM(CP44:CP45)</f>
        <v>49.307000000000002</v>
      </c>
      <c r="CQ46" s="32">
        <f t="shared" si="139"/>
        <v>28.432309945855543</v>
      </c>
      <c r="CR46" s="32">
        <f>SUM(CR44:CR45)</f>
        <v>7.9231316912865095</v>
      </c>
      <c r="CS46" s="32">
        <f>SUM(CS44:CS45)</f>
        <v>0</v>
      </c>
      <c r="CT46" s="32">
        <f>CS46/CR46*100</f>
        <v>0</v>
      </c>
      <c r="CU46" s="32">
        <f>SUM(CU44:CU45)</f>
        <v>621.79263583630302</v>
      </c>
      <c r="CV46" s="32">
        <f>SUM(CV44:CV45)</f>
        <v>915.50559999999996</v>
      </c>
      <c r="CW46" s="32">
        <f>CV46/CU46*100</f>
        <v>147.23648162359737</v>
      </c>
      <c r="CX46" s="32">
        <f>SUM(CX44:CX45)</f>
        <v>19.084604666134858</v>
      </c>
      <c r="CY46" s="32">
        <f>SUM(CY44:CY45)</f>
        <v>0</v>
      </c>
      <c r="CZ46" s="32">
        <f>CY46/CX46*100</f>
        <v>0</v>
      </c>
      <c r="DA46" s="32">
        <f>DA44+DA45</f>
        <v>4205.5199539829046</v>
      </c>
      <c r="DB46" s="32">
        <f>DB44+DB45</f>
        <v>3950.1785999999997</v>
      </c>
      <c r="DC46" s="32">
        <f t="shared" si="52"/>
        <v>93.92842367229575</v>
      </c>
    </row>
    <row r="47" spans="1:107" s="33" customFormat="1" ht="17.45" customHeight="1">
      <c r="A47" s="35">
        <v>40</v>
      </c>
      <c r="B47" s="35" t="s">
        <v>118</v>
      </c>
      <c r="C47" s="18">
        <v>0</v>
      </c>
      <c r="D47" s="18">
        <v>0</v>
      </c>
      <c r="E47" s="18" t="e">
        <f t="shared" ref="E47:E48" si="145">D47/C47*100</f>
        <v>#DIV/0!</v>
      </c>
      <c r="F47" s="18">
        <v>0</v>
      </c>
      <c r="G47" s="18">
        <v>0</v>
      </c>
      <c r="H47" s="18" t="e">
        <f t="shared" ref="H47:H49" si="146">G47/F47*100</f>
        <v>#DIV/0!</v>
      </c>
      <c r="I47" s="18">
        <v>0</v>
      </c>
      <c r="J47" s="18">
        <v>0</v>
      </c>
      <c r="K47" s="18" t="e">
        <f t="shared" ref="K47:K48" si="147">J47/I47*100</f>
        <v>#DIV/0!</v>
      </c>
      <c r="L47" s="18">
        <v>0</v>
      </c>
      <c r="M47" s="18">
        <v>0</v>
      </c>
      <c r="N47" s="18" t="e">
        <f t="shared" ref="N47:N48" si="148">M47/L47*100</f>
        <v>#DIV/0!</v>
      </c>
      <c r="O47" s="18">
        <v>0</v>
      </c>
      <c r="P47" s="18">
        <v>0</v>
      </c>
      <c r="Q47" s="18" t="e">
        <f t="shared" ref="Q47:Q48" si="149">P47/O47*100</f>
        <v>#DIV/0!</v>
      </c>
      <c r="R47" s="18">
        <v>0</v>
      </c>
      <c r="S47" s="18">
        <v>9.15</v>
      </c>
      <c r="T47" s="18" t="e">
        <f t="shared" ref="T47:T48" si="150">S47/R47*100</f>
        <v>#DIV/0!</v>
      </c>
      <c r="U47" s="18">
        <v>0</v>
      </c>
      <c r="V47" s="18">
        <v>0</v>
      </c>
      <c r="W47" s="18" t="e">
        <f t="shared" ref="W47:W48" si="151">V47/U47*100</f>
        <v>#DIV/0!</v>
      </c>
      <c r="X47" s="18">
        <v>0</v>
      </c>
      <c r="Y47" s="18">
        <v>0</v>
      </c>
      <c r="Z47" s="18" t="e">
        <f t="shared" ref="Z47:Z48" si="152">Y47/X47*100</f>
        <v>#DIV/0!</v>
      </c>
      <c r="AA47" s="18">
        <v>0</v>
      </c>
      <c r="AB47" s="18">
        <v>0</v>
      </c>
      <c r="AC47" s="18" t="e">
        <f t="shared" ref="AC47:AC48" si="153">AB47/AA47*100</f>
        <v>#DIV/0!</v>
      </c>
      <c r="AD47" s="18">
        <v>0</v>
      </c>
      <c r="AE47" s="18">
        <v>41.32</v>
      </c>
      <c r="AF47" s="18" t="e">
        <f t="shared" ref="AF47:AF48" si="154">AE47/AD47*100</f>
        <v>#DIV/0!</v>
      </c>
      <c r="AG47" s="32">
        <f t="shared" ref="AG47:AG49" si="155">AD47+AA47+X47+U47+R47+O47+L47+I47+F47+C47</f>
        <v>0</v>
      </c>
      <c r="AH47" s="32">
        <f t="shared" ref="AH47:AH49" si="156">AE47+AB47+Y47+V47+S47+P47+M47+J47+G47+D47</f>
        <v>50.47</v>
      </c>
      <c r="AI47" s="32" t="e">
        <f t="shared" ref="AI47:AI49" si="157">AH47/AG47*100</f>
        <v>#DIV/0!</v>
      </c>
      <c r="AJ47" s="18">
        <v>0</v>
      </c>
      <c r="AK47" s="18">
        <v>0</v>
      </c>
      <c r="AL47" s="18" t="e">
        <f t="shared" ref="AL47:AL48" si="158">AK47/AJ47*100</f>
        <v>#DIV/0!</v>
      </c>
      <c r="AM47" s="18">
        <v>0</v>
      </c>
      <c r="AN47" s="18">
        <v>0</v>
      </c>
      <c r="AO47" s="18" t="e">
        <f t="shared" ref="AO47:AO48" si="159">AN47/AM47*100</f>
        <v>#DIV/0!</v>
      </c>
      <c r="AP47" s="18">
        <v>0</v>
      </c>
      <c r="AQ47" s="18">
        <v>0</v>
      </c>
      <c r="AR47" s="18" t="e">
        <f t="shared" ref="AR47:AR48" si="160">AQ47/AP47*100</f>
        <v>#DIV/0!</v>
      </c>
      <c r="AS47" s="32">
        <f t="shared" ref="AS47:AS49" si="161">AP47+AM47+AJ47</f>
        <v>0</v>
      </c>
      <c r="AT47" s="32">
        <f t="shared" ref="AT47:AT49" si="162">AQ47+AN47+AK47</f>
        <v>0</v>
      </c>
      <c r="AU47" s="32" t="e">
        <f t="shared" ref="AU47:AU49" si="163">AT47/AS47*100</f>
        <v>#DIV/0!</v>
      </c>
      <c r="AV47" s="18">
        <v>0</v>
      </c>
      <c r="AW47" s="18">
        <v>0</v>
      </c>
      <c r="AX47" s="18" t="e">
        <f t="shared" ref="AX47:AX48" si="164">AW47/AV47*100</f>
        <v>#DIV/0!</v>
      </c>
      <c r="AY47" s="18">
        <v>0</v>
      </c>
      <c r="AZ47" s="18">
        <v>0</v>
      </c>
      <c r="BA47" s="18" t="e">
        <f t="shared" ref="BA47:BA48" si="165">AZ47/AY47*100</f>
        <v>#DIV/0!</v>
      </c>
      <c r="BB47" s="32">
        <f t="shared" ref="BB47:BB49" si="166">AY47+AV47</f>
        <v>0</v>
      </c>
      <c r="BC47" s="32">
        <f t="shared" ref="BC47:BC49" si="167">AZ47+AW47</f>
        <v>0</v>
      </c>
      <c r="BD47" s="32" t="e">
        <f t="shared" ref="BD47:BD49" si="168">BC47/BB47*100</f>
        <v>#DIV/0!</v>
      </c>
      <c r="BE47" s="32">
        <f t="shared" ref="BE47:BE49" si="169">BB47+AS47+AG47</f>
        <v>0</v>
      </c>
      <c r="BF47" s="32">
        <f t="shared" ref="BF47:BF49" si="170">BC47+AT47+AH47</f>
        <v>50.47</v>
      </c>
      <c r="BG47" s="32" t="e">
        <f t="shared" ref="BG47:BG49" si="171">BF47/BE47*100</f>
        <v>#DIV/0!</v>
      </c>
      <c r="BH47" s="18">
        <v>0</v>
      </c>
      <c r="BI47" s="18">
        <v>0</v>
      </c>
      <c r="BJ47" s="18" t="e">
        <f t="shared" ref="BJ47:BJ49" si="172">BI47/BH47*100</f>
        <v>#DIV/0!</v>
      </c>
      <c r="BK47" s="18">
        <v>0</v>
      </c>
      <c r="BL47" s="18">
        <v>30.2</v>
      </c>
      <c r="BM47" s="18" t="e">
        <f t="shared" ref="BM47:BM49" si="173">BL47/BK47*100</f>
        <v>#DIV/0!</v>
      </c>
      <c r="BN47" s="18">
        <v>0</v>
      </c>
      <c r="BO47" s="18">
        <v>0</v>
      </c>
      <c r="BP47" s="18" t="e">
        <f t="shared" ref="BP47:BP49" si="174">BO47/BN47*100</f>
        <v>#DIV/0!</v>
      </c>
      <c r="BQ47" s="18">
        <v>0</v>
      </c>
      <c r="BR47" s="18">
        <v>0</v>
      </c>
      <c r="BS47" s="18" t="e">
        <f t="shared" ref="BS47:BS49" si="175">BR47/BQ47*100</f>
        <v>#DIV/0!</v>
      </c>
      <c r="BT47" s="18">
        <v>0</v>
      </c>
      <c r="BU47" s="18">
        <v>0</v>
      </c>
      <c r="BV47" s="18" t="e">
        <f t="shared" ref="BV47:BV49" si="176">BU47/BT47*100</f>
        <v>#DIV/0!</v>
      </c>
      <c r="BW47" s="18">
        <v>0</v>
      </c>
      <c r="BX47" s="18">
        <v>0</v>
      </c>
      <c r="BY47" s="18" t="e">
        <f t="shared" ref="BY47:BY49" si="177">BX47/BW47*100</f>
        <v>#DIV/0!</v>
      </c>
      <c r="BZ47" s="18">
        <v>0</v>
      </c>
      <c r="CA47" s="18">
        <v>0</v>
      </c>
      <c r="CB47" s="18" t="e">
        <f t="shared" ref="CB47:CB49" si="178">CA47/BZ47*100</f>
        <v>#DIV/0!</v>
      </c>
      <c r="CC47" s="18">
        <v>0</v>
      </c>
      <c r="CD47" s="18">
        <v>0</v>
      </c>
      <c r="CE47" s="18" t="e">
        <f t="shared" ref="CE47:CE49" si="179">CD47/CC47*100</f>
        <v>#DIV/0!</v>
      </c>
      <c r="CF47" s="32">
        <f t="shared" ref="CF47:CF49" si="180">CC47+BZ47+BW47+BT47+BQ47+BN47+BK47+BH47</f>
        <v>0</v>
      </c>
      <c r="CG47" s="32">
        <f t="shared" ref="CG47:CG49" si="181">CD47+CA47+BX47+BU47+BR47+BO47+BL47+BI47</f>
        <v>30.2</v>
      </c>
      <c r="CH47" s="32" t="e">
        <f t="shared" ref="CH47:CH49" si="182">CG47/CF47*100</f>
        <v>#DIV/0!</v>
      </c>
      <c r="CI47" s="18">
        <v>0</v>
      </c>
      <c r="CJ47" s="18">
        <v>0</v>
      </c>
      <c r="CK47" s="18" t="e">
        <f t="shared" ref="CK47:CK49" si="183">CJ47/CI47*100</f>
        <v>#DIV/0!</v>
      </c>
      <c r="CL47" s="18">
        <v>0</v>
      </c>
      <c r="CM47" s="18">
        <v>0</v>
      </c>
      <c r="CN47" s="18" t="e">
        <f t="shared" ref="CN47:CN49" si="184">CM47/CL47*100</f>
        <v>#DIV/0!</v>
      </c>
      <c r="CO47" s="18">
        <v>0</v>
      </c>
      <c r="CP47" s="18">
        <v>0</v>
      </c>
      <c r="CQ47" s="18" t="e">
        <f t="shared" ref="CQ47:CQ49" si="185">CP47/CO47*100</f>
        <v>#DIV/0!</v>
      </c>
      <c r="CR47" s="18">
        <v>0</v>
      </c>
      <c r="CS47" s="18">
        <v>0</v>
      </c>
      <c r="CT47" s="18" t="e">
        <f t="shared" ref="CT47:CT48" si="186">CS47/CR47*100</f>
        <v>#DIV/0!</v>
      </c>
      <c r="CU47" s="18">
        <v>0</v>
      </c>
      <c r="CV47" s="18">
        <v>72</v>
      </c>
      <c r="CW47" s="18" t="e">
        <f t="shared" ref="CW47:CW48" si="187">CV47/CU47*100</f>
        <v>#DIV/0!</v>
      </c>
      <c r="CX47" s="18">
        <v>0</v>
      </c>
      <c r="CY47" s="18">
        <v>0</v>
      </c>
      <c r="CZ47" s="18" t="e">
        <f t="shared" ref="CZ47:CZ48" si="188">CY47/CX47*100</f>
        <v>#DIV/0!</v>
      </c>
      <c r="DA47" s="32">
        <f>CX47+CU47+CR47+CO47+CL47+CI47+CF47+BE47</f>
        <v>0</v>
      </c>
      <c r="DB47" s="32">
        <f>CY47+CV47+CS47+CP47+CM47+CJ47+BF47+CG47</f>
        <v>152.66999999999999</v>
      </c>
      <c r="DC47" s="32" t="e">
        <f t="shared" ref="DC47:DC49" si="189">DB47/DA47*100</f>
        <v>#DIV/0!</v>
      </c>
    </row>
    <row r="48" spans="1:107" s="33" customFormat="1" ht="17.45" customHeight="1">
      <c r="A48" s="35">
        <v>41</v>
      </c>
      <c r="B48" s="35" t="s">
        <v>119</v>
      </c>
      <c r="C48" s="18">
        <v>0</v>
      </c>
      <c r="D48" s="18">
        <v>0</v>
      </c>
      <c r="E48" s="18" t="e">
        <f t="shared" si="145"/>
        <v>#DIV/0!</v>
      </c>
      <c r="F48" s="18">
        <v>0</v>
      </c>
      <c r="G48" s="18">
        <v>0</v>
      </c>
      <c r="H48" s="18" t="e">
        <f t="shared" si="146"/>
        <v>#DIV/0!</v>
      </c>
      <c r="I48" s="18">
        <v>0</v>
      </c>
      <c r="J48" s="18">
        <v>0</v>
      </c>
      <c r="K48" s="18" t="e">
        <f t="shared" si="147"/>
        <v>#DIV/0!</v>
      </c>
      <c r="L48" s="18">
        <v>0</v>
      </c>
      <c r="M48" s="18">
        <v>0</v>
      </c>
      <c r="N48" s="18" t="e">
        <f t="shared" si="148"/>
        <v>#DIV/0!</v>
      </c>
      <c r="O48" s="18">
        <v>0</v>
      </c>
      <c r="P48" s="18">
        <v>0</v>
      </c>
      <c r="Q48" s="18" t="e">
        <f t="shared" si="149"/>
        <v>#DIV/0!</v>
      </c>
      <c r="R48" s="18">
        <v>0</v>
      </c>
      <c r="S48" s="18">
        <v>2.2662</v>
      </c>
      <c r="T48" s="18" t="e">
        <f t="shared" si="150"/>
        <v>#DIV/0!</v>
      </c>
      <c r="U48" s="18">
        <v>0</v>
      </c>
      <c r="V48" s="18">
        <v>114.6773</v>
      </c>
      <c r="W48" s="18" t="e">
        <f t="shared" si="151"/>
        <v>#DIV/0!</v>
      </c>
      <c r="X48" s="18">
        <v>0</v>
      </c>
      <c r="Y48" s="18">
        <v>0</v>
      </c>
      <c r="Z48" s="18" t="e">
        <f t="shared" si="152"/>
        <v>#DIV/0!</v>
      </c>
      <c r="AA48" s="18">
        <v>0</v>
      </c>
      <c r="AB48" s="18">
        <v>2.1227999999999998</v>
      </c>
      <c r="AC48" s="18" t="e">
        <f t="shared" si="153"/>
        <v>#DIV/0!</v>
      </c>
      <c r="AD48" s="18">
        <v>0</v>
      </c>
      <c r="AE48" s="18">
        <v>235.8775</v>
      </c>
      <c r="AF48" s="18" t="e">
        <f t="shared" si="154"/>
        <v>#DIV/0!</v>
      </c>
      <c r="AG48" s="32">
        <f t="shared" si="155"/>
        <v>0</v>
      </c>
      <c r="AH48" s="32">
        <f t="shared" si="156"/>
        <v>354.94380000000001</v>
      </c>
      <c r="AI48" s="32" t="e">
        <f t="shared" si="157"/>
        <v>#DIV/0!</v>
      </c>
      <c r="AJ48" s="18">
        <v>0</v>
      </c>
      <c r="AK48" s="18">
        <v>0</v>
      </c>
      <c r="AL48" s="18" t="e">
        <f t="shared" si="158"/>
        <v>#DIV/0!</v>
      </c>
      <c r="AM48" s="18">
        <v>0</v>
      </c>
      <c r="AN48" s="18">
        <v>0</v>
      </c>
      <c r="AO48" s="18" t="e">
        <f t="shared" si="159"/>
        <v>#DIV/0!</v>
      </c>
      <c r="AP48" s="18">
        <v>0</v>
      </c>
      <c r="AQ48" s="18">
        <v>0.2172</v>
      </c>
      <c r="AR48" s="18" t="e">
        <f t="shared" si="160"/>
        <v>#DIV/0!</v>
      </c>
      <c r="AS48" s="32">
        <f t="shared" si="161"/>
        <v>0</v>
      </c>
      <c r="AT48" s="32">
        <f t="shared" si="162"/>
        <v>0.2172</v>
      </c>
      <c r="AU48" s="32" t="e">
        <f t="shared" si="163"/>
        <v>#DIV/0!</v>
      </c>
      <c r="AV48" s="18">
        <v>0</v>
      </c>
      <c r="AW48" s="18">
        <v>0</v>
      </c>
      <c r="AX48" s="18" t="e">
        <f t="shared" si="164"/>
        <v>#DIV/0!</v>
      </c>
      <c r="AY48" s="18">
        <v>0</v>
      </c>
      <c r="AZ48" s="18">
        <v>0.41499999999999998</v>
      </c>
      <c r="BA48" s="18" t="e">
        <f t="shared" si="165"/>
        <v>#DIV/0!</v>
      </c>
      <c r="BB48" s="32">
        <f t="shared" si="166"/>
        <v>0</v>
      </c>
      <c r="BC48" s="32">
        <f t="shared" si="167"/>
        <v>0.41499999999999998</v>
      </c>
      <c r="BD48" s="32" t="e">
        <f t="shared" si="168"/>
        <v>#DIV/0!</v>
      </c>
      <c r="BE48" s="32">
        <f t="shared" si="169"/>
        <v>0</v>
      </c>
      <c r="BF48" s="32">
        <f t="shared" si="170"/>
        <v>355.57600000000002</v>
      </c>
      <c r="BG48" s="32" t="e">
        <f t="shared" si="171"/>
        <v>#DIV/0!</v>
      </c>
      <c r="BH48" s="18">
        <v>0</v>
      </c>
      <c r="BI48" s="18">
        <v>0.25</v>
      </c>
      <c r="BJ48" s="18" t="e">
        <f t="shared" si="172"/>
        <v>#DIV/0!</v>
      </c>
      <c r="BK48" s="18">
        <v>0</v>
      </c>
      <c r="BL48" s="18">
        <v>43.590299999999999</v>
      </c>
      <c r="BM48" s="18" t="e">
        <f t="shared" si="173"/>
        <v>#DIV/0!</v>
      </c>
      <c r="BN48" s="18">
        <v>0</v>
      </c>
      <c r="BO48" s="18">
        <v>0</v>
      </c>
      <c r="BP48" s="18" t="e">
        <f t="shared" si="174"/>
        <v>#DIV/0!</v>
      </c>
      <c r="BQ48" s="18">
        <v>0</v>
      </c>
      <c r="BR48" s="18">
        <v>14.9587</v>
      </c>
      <c r="BS48" s="18" t="e">
        <f t="shared" si="175"/>
        <v>#DIV/0!</v>
      </c>
      <c r="BT48" s="18">
        <v>0</v>
      </c>
      <c r="BU48" s="18">
        <v>0</v>
      </c>
      <c r="BV48" s="18" t="e">
        <f t="shared" si="176"/>
        <v>#DIV/0!</v>
      </c>
      <c r="BW48" s="18">
        <v>0</v>
      </c>
      <c r="BX48" s="18">
        <v>5.1837</v>
      </c>
      <c r="BY48" s="18" t="e">
        <f t="shared" si="177"/>
        <v>#DIV/0!</v>
      </c>
      <c r="BZ48" s="18">
        <v>0</v>
      </c>
      <c r="CA48" s="18">
        <v>0</v>
      </c>
      <c r="CB48" s="18" t="e">
        <f t="shared" si="178"/>
        <v>#DIV/0!</v>
      </c>
      <c r="CC48" s="18">
        <v>0</v>
      </c>
      <c r="CD48" s="18">
        <v>0</v>
      </c>
      <c r="CE48" s="18" t="e">
        <f t="shared" si="179"/>
        <v>#DIV/0!</v>
      </c>
      <c r="CF48" s="32">
        <f t="shared" si="180"/>
        <v>0</v>
      </c>
      <c r="CG48" s="32">
        <f t="shared" si="181"/>
        <v>63.982700000000001</v>
      </c>
      <c r="CH48" s="32" t="e">
        <f t="shared" si="182"/>
        <v>#DIV/0!</v>
      </c>
      <c r="CI48" s="18">
        <v>0</v>
      </c>
      <c r="CJ48" s="18">
        <v>0</v>
      </c>
      <c r="CK48" s="18" t="e">
        <f t="shared" si="183"/>
        <v>#DIV/0!</v>
      </c>
      <c r="CL48" s="18">
        <v>0</v>
      </c>
      <c r="CM48" s="18">
        <v>0</v>
      </c>
      <c r="CN48" s="18" t="e">
        <f t="shared" si="184"/>
        <v>#DIV/0!</v>
      </c>
      <c r="CO48" s="18">
        <v>0</v>
      </c>
      <c r="CP48" s="18">
        <v>0.28000000000000003</v>
      </c>
      <c r="CQ48" s="18" t="e">
        <f t="shared" si="185"/>
        <v>#DIV/0!</v>
      </c>
      <c r="CR48" s="18">
        <v>0</v>
      </c>
      <c r="CS48" s="18">
        <v>0</v>
      </c>
      <c r="CT48" s="18" t="e">
        <f t="shared" si="186"/>
        <v>#DIV/0!</v>
      </c>
      <c r="CU48" s="18">
        <v>0</v>
      </c>
      <c r="CV48" s="18">
        <v>6.4999999999999997E-3</v>
      </c>
      <c r="CW48" s="18" t="e">
        <f t="shared" si="187"/>
        <v>#DIV/0!</v>
      </c>
      <c r="CX48" s="18">
        <v>0</v>
      </c>
      <c r="CY48" s="18">
        <v>0</v>
      </c>
      <c r="CZ48" s="18" t="e">
        <f t="shared" si="188"/>
        <v>#DIV/0!</v>
      </c>
      <c r="DA48" s="32">
        <f>CX48+CU48+CR48+CO48+CL48+CI48+CF48+BE48</f>
        <v>0</v>
      </c>
      <c r="DB48" s="32">
        <f>CY48+CV48+CS48+CP48+CM48+CJ48+BF48+CG48</f>
        <v>419.84520000000003</v>
      </c>
      <c r="DC48" s="32" t="e">
        <f t="shared" si="189"/>
        <v>#DIV/0!</v>
      </c>
    </row>
    <row r="49" spans="1:107" s="34" customFormat="1" ht="17.45" customHeight="1">
      <c r="A49" s="54" t="s">
        <v>117</v>
      </c>
      <c r="B49" s="54"/>
      <c r="C49" s="32">
        <f>SUM(C47:C48)</f>
        <v>0</v>
      </c>
      <c r="D49" s="32">
        <f>SUM(D47:D48)</f>
        <v>0</v>
      </c>
      <c r="E49" s="32" t="e">
        <f>D49/C49*100</f>
        <v>#DIV/0!</v>
      </c>
      <c r="F49" s="32">
        <f>SUM(F47:F48)</f>
        <v>0</v>
      </c>
      <c r="G49" s="32">
        <f>SUM(G47:G48)</f>
        <v>0</v>
      </c>
      <c r="H49" s="32" t="e">
        <f t="shared" si="146"/>
        <v>#DIV/0!</v>
      </c>
      <c r="I49" s="32">
        <f>SUM(I47:I48)</f>
        <v>0</v>
      </c>
      <c r="J49" s="32">
        <f>SUM(J47:J48)</f>
        <v>0</v>
      </c>
      <c r="K49" s="32" t="e">
        <f>J49/I49*100</f>
        <v>#DIV/0!</v>
      </c>
      <c r="L49" s="32">
        <f>SUM(L47:L48)</f>
        <v>0</v>
      </c>
      <c r="M49" s="32">
        <f>SUM(M47:M48)</f>
        <v>0</v>
      </c>
      <c r="N49" s="32" t="e">
        <f>M49/L49*100</f>
        <v>#DIV/0!</v>
      </c>
      <c r="O49" s="32">
        <f>SUM(O47:O48)</f>
        <v>0</v>
      </c>
      <c r="P49" s="32">
        <f>SUM(P47:P48)</f>
        <v>0</v>
      </c>
      <c r="Q49" s="32" t="e">
        <f>P49/O49*100</f>
        <v>#DIV/0!</v>
      </c>
      <c r="R49" s="32">
        <f>SUM(R47:R48)</f>
        <v>0</v>
      </c>
      <c r="S49" s="32">
        <f>SUM(S47:S48)</f>
        <v>11.4162</v>
      </c>
      <c r="T49" s="32" t="e">
        <f>S49/R49*100</f>
        <v>#DIV/0!</v>
      </c>
      <c r="U49" s="32">
        <f>SUM(U47:U48)</f>
        <v>0</v>
      </c>
      <c r="V49" s="32">
        <f>SUM(V47:V48)</f>
        <v>114.6773</v>
      </c>
      <c r="W49" s="32" t="e">
        <f>V49/U49*100</f>
        <v>#DIV/0!</v>
      </c>
      <c r="X49" s="32">
        <f>SUM(X47:X48)</f>
        <v>0</v>
      </c>
      <c r="Y49" s="32">
        <f>SUM(Y47:Y48)</f>
        <v>0</v>
      </c>
      <c r="Z49" s="32" t="e">
        <f>Y49/X49*100</f>
        <v>#DIV/0!</v>
      </c>
      <c r="AA49" s="32">
        <f>SUM(AA47:AA48)</f>
        <v>0</v>
      </c>
      <c r="AB49" s="32">
        <f>SUM(AB47:AB48)</f>
        <v>2.1227999999999998</v>
      </c>
      <c r="AC49" s="32" t="e">
        <f>AB49/AA49*100</f>
        <v>#DIV/0!</v>
      </c>
      <c r="AD49" s="32">
        <f>SUM(AD47:AD48)</f>
        <v>0</v>
      </c>
      <c r="AE49" s="32">
        <f>SUM(AE47:AE48)</f>
        <v>277.19749999999999</v>
      </c>
      <c r="AF49" s="32" t="e">
        <f>AE49/AD49*100</f>
        <v>#DIV/0!</v>
      </c>
      <c r="AG49" s="32">
        <f t="shared" si="155"/>
        <v>0</v>
      </c>
      <c r="AH49" s="32">
        <f t="shared" si="156"/>
        <v>405.41379999999998</v>
      </c>
      <c r="AI49" s="32" t="e">
        <f t="shared" si="157"/>
        <v>#DIV/0!</v>
      </c>
      <c r="AJ49" s="32">
        <f>SUM(AJ47:AJ48)</f>
        <v>0</v>
      </c>
      <c r="AK49" s="32">
        <f>SUM(AK47:AK48)</f>
        <v>0</v>
      </c>
      <c r="AL49" s="32" t="e">
        <f>AK49/AJ49*100</f>
        <v>#DIV/0!</v>
      </c>
      <c r="AM49" s="32">
        <f>SUM(AM47:AM48)</f>
        <v>0</v>
      </c>
      <c r="AN49" s="32">
        <f>SUM(AN47:AN48)</f>
        <v>0</v>
      </c>
      <c r="AO49" s="32" t="e">
        <f>AN49/AM49*100</f>
        <v>#DIV/0!</v>
      </c>
      <c r="AP49" s="32">
        <f>SUM(AP47:AP48)</f>
        <v>0</v>
      </c>
      <c r="AQ49" s="32">
        <f>SUM(AQ47:AQ48)</f>
        <v>0.2172</v>
      </c>
      <c r="AR49" s="32" t="e">
        <f>AQ49/AP49*100</f>
        <v>#DIV/0!</v>
      </c>
      <c r="AS49" s="32">
        <f t="shared" si="161"/>
        <v>0</v>
      </c>
      <c r="AT49" s="32">
        <f t="shared" si="162"/>
        <v>0.2172</v>
      </c>
      <c r="AU49" s="32" t="e">
        <f t="shared" si="163"/>
        <v>#DIV/0!</v>
      </c>
      <c r="AV49" s="32">
        <f>SUM(AV47:AV48)</f>
        <v>0</v>
      </c>
      <c r="AW49" s="32">
        <f>SUM(AW47:AW48)</f>
        <v>0</v>
      </c>
      <c r="AX49" s="32" t="e">
        <f>AW49/AV49*100</f>
        <v>#DIV/0!</v>
      </c>
      <c r="AY49" s="32">
        <f>SUM(AY47:AY48)</f>
        <v>0</v>
      </c>
      <c r="AZ49" s="32">
        <f>SUM(AZ47:AZ48)</f>
        <v>0.41499999999999998</v>
      </c>
      <c r="BA49" s="32" t="e">
        <f>AZ49/AY49*100</f>
        <v>#DIV/0!</v>
      </c>
      <c r="BB49" s="32">
        <f t="shared" si="166"/>
        <v>0</v>
      </c>
      <c r="BC49" s="32">
        <f t="shared" si="167"/>
        <v>0.41499999999999998</v>
      </c>
      <c r="BD49" s="32" t="e">
        <f t="shared" si="168"/>
        <v>#DIV/0!</v>
      </c>
      <c r="BE49" s="32">
        <f t="shared" si="169"/>
        <v>0</v>
      </c>
      <c r="BF49" s="32">
        <f t="shared" si="170"/>
        <v>406.04599999999999</v>
      </c>
      <c r="BG49" s="32" t="e">
        <f t="shared" si="171"/>
        <v>#DIV/0!</v>
      </c>
      <c r="BH49" s="32">
        <f>SUM(BH47:BH48)</f>
        <v>0</v>
      </c>
      <c r="BI49" s="32">
        <f>SUM(BI47:BI48)</f>
        <v>0.25</v>
      </c>
      <c r="BJ49" s="32" t="e">
        <f t="shared" si="172"/>
        <v>#DIV/0!</v>
      </c>
      <c r="BK49" s="32">
        <f>SUM(BK47:BK48)</f>
        <v>0</v>
      </c>
      <c r="BL49" s="32">
        <f>SUM(BL47:BL48)</f>
        <v>73.790300000000002</v>
      </c>
      <c r="BM49" s="32" t="e">
        <f t="shared" si="173"/>
        <v>#DIV/0!</v>
      </c>
      <c r="BN49" s="32">
        <f>SUM(BN47:BN48)</f>
        <v>0</v>
      </c>
      <c r="BO49" s="32">
        <f>SUM(BO47:BO48)</f>
        <v>0</v>
      </c>
      <c r="BP49" s="32" t="e">
        <f t="shared" si="174"/>
        <v>#DIV/0!</v>
      </c>
      <c r="BQ49" s="32">
        <f>SUM(BQ47:BQ48)</f>
        <v>0</v>
      </c>
      <c r="BR49" s="32">
        <f>SUM(BR47:BR48)</f>
        <v>14.9587</v>
      </c>
      <c r="BS49" s="32" t="e">
        <f t="shared" si="175"/>
        <v>#DIV/0!</v>
      </c>
      <c r="BT49" s="32">
        <f>SUM(BT47:BT48)</f>
        <v>0</v>
      </c>
      <c r="BU49" s="32">
        <f>SUM(BU47:BU48)</f>
        <v>0</v>
      </c>
      <c r="BV49" s="32" t="e">
        <f t="shared" si="176"/>
        <v>#DIV/0!</v>
      </c>
      <c r="BW49" s="32">
        <f>SUM(BW47:BW48)</f>
        <v>0</v>
      </c>
      <c r="BX49" s="32">
        <f>SUM(BX47:BX48)</f>
        <v>5.1837</v>
      </c>
      <c r="BY49" s="32" t="e">
        <f t="shared" si="177"/>
        <v>#DIV/0!</v>
      </c>
      <c r="BZ49" s="32">
        <f>SUM(BZ47:BZ48)</f>
        <v>0</v>
      </c>
      <c r="CA49" s="32">
        <f>SUM(CA47:CA48)</f>
        <v>0</v>
      </c>
      <c r="CB49" s="32" t="e">
        <f t="shared" si="178"/>
        <v>#DIV/0!</v>
      </c>
      <c r="CC49" s="32">
        <f>SUM(CC47:CC48)</f>
        <v>0</v>
      </c>
      <c r="CD49" s="32">
        <f>SUM(CD47:CD48)</f>
        <v>0</v>
      </c>
      <c r="CE49" s="32" t="e">
        <f t="shared" si="179"/>
        <v>#DIV/0!</v>
      </c>
      <c r="CF49" s="32">
        <f t="shared" si="180"/>
        <v>0</v>
      </c>
      <c r="CG49" s="32">
        <f t="shared" si="181"/>
        <v>94.182700000000011</v>
      </c>
      <c r="CH49" s="32" t="e">
        <f t="shared" si="182"/>
        <v>#DIV/0!</v>
      </c>
      <c r="CI49" s="32">
        <f>SUM(CI47:CI48)</f>
        <v>0</v>
      </c>
      <c r="CJ49" s="32">
        <f>SUM(CJ47:CJ48)</f>
        <v>0</v>
      </c>
      <c r="CK49" s="18" t="e">
        <f t="shared" si="183"/>
        <v>#DIV/0!</v>
      </c>
      <c r="CL49" s="32">
        <f>SUM(CL47:CL48)</f>
        <v>0</v>
      </c>
      <c r="CM49" s="32">
        <f>SUM(CM47:CM48)</f>
        <v>0</v>
      </c>
      <c r="CN49" s="32" t="e">
        <f t="shared" si="184"/>
        <v>#DIV/0!</v>
      </c>
      <c r="CO49" s="32">
        <f>SUM(CO47:CO48)</f>
        <v>0</v>
      </c>
      <c r="CP49" s="32">
        <f>SUM(CP47:CP48)</f>
        <v>0.28000000000000003</v>
      </c>
      <c r="CQ49" s="32" t="e">
        <f t="shared" si="185"/>
        <v>#DIV/0!</v>
      </c>
      <c r="CR49" s="32">
        <f>SUM(CR47:CR48)</f>
        <v>0</v>
      </c>
      <c r="CS49" s="32">
        <f>SUM(CS47:CS48)</f>
        <v>0</v>
      </c>
      <c r="CT49" s="32" t="e">
        <f>CS49/CR49*100</f>
        <v>#DIV/0!</v>
      </c>
      <c r="CU49" s="32">
        <f>SUM(CU47:CU48)</f>
        <v>0</v>
      </c>
      <c r="CV49" s="32">
        <f>SUM(CV47:CV48)</f>
        <v>72.006500000000003</v>
      </c>
      <c r="CW49" s="32" t="e">
        <f>CV49/CU49*100</f>
        <v>#DIV/0!</v>
      </c>
      <c r="CX49" s="32">
        <f>SUM(CX47:CX48)</f>
        <v>0</v>
      </c>
      <c r="CY49" s="32">
        <f>SUM(CY47:CY48)</f>
        <v>0</v>
      </c>
      <c r="CZ49" s="32" t="e">
        <f>CY49/CX49*100</f>
        <v>#DIV/0!</v>
      </c>
      <c r="DA49" s="32">
        <f>DA47+DA48</f>
        <v>0</v>
      </c>
      <c r="DB49" s="32">
        <f>DB47+DB48</f>
        <v>572.51520000000005</v>
      </c>
      <c r="DC49" s="32" t="e">
        <f t="shared" si="189"/>
        <v>#DIV/0!</v>
      </c>
    </row>
    <row r="50" spans="1:107" s="33" customFormat="1" ht="17.45" customHeight="1">
      <c r="A50" s="35">
        <v>42</v>
      </c>
      <c r="B50" s="35" t="s">
        <v>115</v>
      </c>
      <c r="C50" s="18">
        <v>12217.4794645278</v>
      </c>
      <c r="D50" s="18">
        <v>12810.3313</v>
      </c>
      <c r="E50" s="18">
        <f>D50/C50*100</f>
        <v>104.85248890487998</v>
      </c>
      <c r="F50" s="18">
        <v>137.887473917259</v>
      </c>
      <c r="G50" s="18">
        <v>7.4550999999999998</v>
      </c>
      <c r="H50" s="18">
        <f t="shared" si="46"/>
        <v>5.4066549978814757</v>
      </c>
      <c r="I50" s="18">
        <v>390.70377191017701</v>
      </c>
      <c r="J50" s="18">
        <v>38.936199999999999</v>
      </c>
      <c r="K50" s="18">
        <f>J50/I50*100</f>
        <v>9.9656575644607415</v>
      </c>
      <c r="L50" s="18">
        <v>200.051897497103</v>
      </c>
      <c r="M50" s="18">
        <v>9.5518999999999998</v>
      </c>
      <c r="N50" s="18">
        <f>M50/L50*100</f>
        <v>4.7747110222427773</v>
      </c>
      <c r="O50" s="18">
        <v>27.588207507435801</v>
      </c>
      <c r="P50" s="18">
        <v>0</v>
      </c>
      <c r="Q50" s="18">
        <f>P50/O50*100</f>
        <v>0</v>
      </c>
      <c r="R50" s="18">
        <v>146.12599385567901</v>
      </c>
      <c r="S50" s="18">
        <v>22.8492</v>
      </c>
      <c r="T50" s="18">
        <f>S50/R50*100</f>
        <v>15.636643007244116</v>
      </c>
      <c r="U50" s="18">
        <v>83.6546787037895</v>
      </c>
      <c r="V50" s="18">
        <v>2.5407000000000002</v>
      </c>
      <c r="W50" s="18">
        <f>V50/U50*100</f>
        <v>3.0371283942124667</v>
      </c>
      <c r="X50" s="18">
        <v>78.540576050113003</v>
      </c>
      <c r="Y50" s="18">
        <v>2.3754</v>
      </c>
      <c r="Z50" s="18">
        <f>Y50/X50*100</f>
        <v>3.0244239595140865</v>
      </c>
      <c r="AA50" s="18">
        <v>120.145300506616</v>
      </c>
      <c r="AB50" s="18">
        <v>5.8826999999999998</v>
      </c>
      <c r="AC50" s="18">
        <f>AB50/AA50*100</f>
        <v>4.8963213502271437</v>
      </c>
      <c r="AD50" s="18">
        <v>23.193719831149402</v>
      </c>
      <c r="AE50" s="18">
        <v>24.876000000000001</v>
      </c>
      <c r="AF50" s="18">
        <f>AE50/AD50*100</f>
        <v>107.25317103551144</v>
      </c>
      <c r="AG50" s="32">
        <f t="shared" si="65"/>
        <v>13425.371084307122</v>
      </c>
      <c r="AH50" s="32">
        <f t="shared" si="66"/>
        <v>12924.798499999999</v>
      </c>
      <c r="AI50" s="32">
        <f t="shared" si="67"/>
        <v>96.271443216253132</v>
      </c>
      <c r="AJ50" s="18">
        <v>117.33654782000499</v>
      </c>
      <c r="AK50" s="18">
        <v>0</v>
      </c>
      <c r="AL50" s="18">
        <f>AK50/AJ50*100</f>
        <v>0</v>
      </c>
      <c r="AM50" s="18">
        <v>50.971657159857799</v>
      </c>
      <c r="AN50" s="18">
        <v>0.89339999999999997</v>
      </c>
      <c r="AO50" s="18">
        <f>AN50/AM50*100</f>
        <v>1.7527387763715634</v>
      </c>
      <c r="AP50" s="18">
        <v>16.868576905828998</v>
      </c>
      <c r="AQ50" s="18">
        <v>13.8635</v>
      </c>
      <c r="AR50" s="18">
        <f>AQ50/AP50*100</f>
        <v>82.185356105584788</v>
      </c>
      <c r="AS50" s="32">
        <f t="shared" si="71"/>
        <v>185.17678188569181</v>
      </c>
      <c r="AT50" s="32">
        <f t="shared" si="72"/>
        <v>14.7569</v>
      </c>
      <c r="AU50" s="32">
        <f t="shared" si="73"/>
        <v>7.9690876198017735</v>
      </c>
      <c r="AV50" s="18">
        <v>76.344391372794306</v>
      </c>
      <c r="AW50" s="18">
        <v>36.804600000000001</v>
      </c>
      <c r="AX50" s="18">
        <f>AW50/AV50*100</f>
        <v>48.208649434744856</v>
      </c>
      <c r="AY50" s="18">
        <v>8.9957470185596797</v>
      </c>
      <c r="AZ50" s="18">
        <v>69.0154</v>
      </c>
      <c r="BA50" s="18">
        <f>AZ50/AY50*100</f>
        <v>767.20032096956572</v>
      </c>
      <c r="BB50" s="32">
        <f t="shared" si="140"/>
        <v>85.340138391353989</v>
      </c>
      <c r="BC50" s="32">
        <f t="shared" si="141"/>
        <v>105.82</v>
      </c>
      <c r="BD50" s="32">
        <f t="shared" si="77"/>
        <v>123.99792406561278</v>
      </c>
      <c r="BE50" s="32">
        <f t="shared" si="142"/>
        <v>13695.888004584169</v>
      </c>
      <c r="BF50" s="32">
        <f t="shared" si="79"/>
        <v>13045.375399999999</v>
      </c>
      <c r="BG50" s="32">
        <f t="shared" si="80"/>
        <v>95.250307213621809</v>
      </c>
      <c r="BH50" s="18">
        <v>50.4188643146964</v>
      </c>
      <c r="BI50" s="18">
        <v>9.1214999999999993</v>
      </c>
      <c r="BJ50" s="18">
        <f t="shared" si="135"/>
        <v>18.091442804159332</v>
      </c>
      <c r="BK50" s="18">
        <v>42.457991001849599</v>
      </c>
      <c r="BL50" s="18">
        <v>20.598199999999999</v>
      </c>
      <c r="BM50" s="18">
        <f t="shared" si="47"/>
        <v>48.514306762895771</v>
      </c>
      <c r="BN50" s="18">
        <v>37.150742126618397</v>
      </c>
      <c r="BO50" s="18">
        <v>0</v>
      </c>
      <c r="BP50" s="18">
        <f t="shared" si="48"/>
        <v>0</v>
      </c>
      <c r="BQ50" s="18">
        <v>45.111615439465197</v>
      </c>
      <c r="BR50" s="18">
        <v>1.0366</v>
      </c>
      <c r="BS50" s="18">
        <f t="shared" si="49"/>
        <v>2.2978560840744056</v>
      </c>
      <c r="BT50" s="18">
        <v>19.106095950832302</v>
      </c>
      <c r="BU50" s="18">
        <v>0</v>
      </c>
      <c r="BV50" s="18">
        <f t="shared" si="50"/>
        <v>0</v>
      </c>
      <c r="BW50" s="18">
        <v>28.6591439262485</v>
      </c>
      <c r="BX50" s="18">
        <v>0</v>
      </c>
      <c r="BY50" s="18">
        <f t="shared" si="51"/>
        <v>0</v>
      </c>
      <c r="BZ50" s="18">
        <v>13.268122188077999</v>
      </c>
      <c r="CA50" s="18">
        <v>0</v>
      </c>
      <c r="CB50" s="18">
        <f t="shared" si="136"/>
        <v>0</v>
      </c>
      <c r="CC50" s="18">
        <v>29.1898688137716</v>
      </c>
      <c r="CD50" s="18">
        <v>0</v>
      </c>
      <c r="CE50" s="18">
        <f t="shared" si="137"/>
        <v>0</v>
      </c>
      <c r="CF50" s="32">
        <f t="shared" si="36"/>
        <v>265.36244376155997</v>
      </c>
      <c r="CG50" s="32">
        <f t="shared" si="143"/>
        <v>30.756299999999996</v>
      </c>
      <c r="CH50" s="32">
        <f t="shared" si="144"/>
        <v>11.590298749146246</v>
      </c>
      <c r="CI50" s="18">
        <v>0</v>
      </c>
      <c r="CJ50" s="18">
        <v>0</v>
      </c>
      <c r="CK50" s="18" t="e">
        <f t="shared" si="39"/>
        <v>#DIV/0!</v>
      </c>
      <c r="CL50" s="18">
        <v>5.9028944783969601</v>
      </c>
      <c r="CM50" s="18">
        <v>0</v>
      </c>
      <c r="CN50" s="18">
        <f t="shared" si="138"/>
        <v>0</v>
      </c>
      <c r="CO50" s="18">
        <v>85.766315916745697</v>
      </c>
      <c r="CP50" s="32">
        <v>3.8576000000000001</v>
      </c>
      <c r="CQ50" s="18">
        <f t="shared" si="139"/>
        <v>4.4978030812756549</v>
      </c>
      <c r="CR50" s="18">
        <v>8.5719177013201797</v>
      </c>
      <c r="CS50" s="18">
        <v>0</v>
      </c>
      <c r="CT50" s="18">
        <f>CS50/CR50*100</f>
        <v>0</v>
      </c>
      <c r="CU50" s="18">
        <v>208.76740597239399</v>
      </c>
      <c r="CV50" s="18">
        <v>78.413899999999998</v>
      </c>
      <c r="CW50" s="18">
        <f>CV50/CU50*100</f>
        <v>37.560413051436264</v>
      </c>
      <c r="CX50" s="18">
        <v>11.709128989927001</v>
      </c>
      <c r="CY50" s="18">
        <v>1.8498000000000001</v>
      </c>
      <c r="CZ50" s="18">
        <f>CY50/CX50*100</f>
        <v>15.797929987715786</v>
      </c>
      <c r="DA50" s="32">
        <f>CX50+CU50+CR50+CO50+CL50+CI50+CF50+BE50</f>
        <v>14281.968111404512</v>
      </c>
      <c r="DB50" s="32">
        <f>CY50+CV50+CS50+CP50+CM50+CJ50+BF50+CG50</f>
        <v>13160.252999999999</v>
      </c>
      <c r="DC50" s="32">
        <f t="shared" si="52"/>
        <v>92.145934631314603</v>
      </c>
    </row>
    <row r="51" spans="1:107" s="34" customFormat="1" ht="17.45" customHeight="1">
      <c r="A51" s="54" t="s">
        <v>16</v>
      </c>
      <c r="B51" s="54"/>
      <c r="C51" s="32">
        <f>C25+C43+C46+C49+C50</f>
        <v>25764.141700000029</v>
      </c>
      <c r="D51" s="32">
        <f>D25+D43+D46+D49+D50</f>
        <v>18732.4699</v>
      </c>
      <c r="E51" s="32">
        <f>D51/C51*100</f>
        <v>72.707525514036348</v>
      </c>
      <c r="F51" s="32">
        <f>F25+F43+F46+F49+F50</f>
        <v>984.07030000000077</v>
      </c>
      <c r="G51" s="32">
        <f>G25+G43+G46+G49+G50</f>
        <v>19.177599999999998</v>
      </c>
      <c r="H51" s="32">
        <f t="shared" si="46"/>
        <v>1.9488038608623779</v>
      </c>
      <c r="I51" s="32">
        <f>I25+I43+I46+I49+I50</f>
        <v>3125.4050000000034</v>
      </c>
      <c r="J51" s="32">
        <f>J25+J43+J46+J49+J50</f>
        <v>542.78129999999999</v>
      </c>
      <c r="K51" s="32">
        <f>J51/I51*100</f>
        <v>17.366750869087348</v>
      </c>
      <c r="L51" s="32">
        <f>L25+L43+L46+L49+L50</f>
        <v>1274.9881</v>
      </c>
      <c r="M51" s="32">
        <f>M25+M43+M46+M49+M50</f>
        <v>135.82079999999999</v>
      </c>
      <c r="N51" s="32">
        <f>M51/L51*100</f>
        <v>10.652711190010322</v>
      </c>
      <c r="O51" s="32">
        <f>O25+O43+O46+O49+O50</f>
        <v>194.59379999999999</v>
      </c>
      <c r="P51" s="32">
        <f>P25+P43+P46+P49+P50</f>
        <v>0.9869</v>
      </c>
      <c r="Q51" s="32">
        <f>P51/O51*100</f>
        <v>0.50715901534375718</v>
      </c>
      <c r="R51" s="32">
        <f>R25+R43+R46+R49+R50</f>
        <v>1482.0536000000004</v>
      </c>
      <c r="S51" s="32">
        <f>S25+S43+S46+S49+S50</f>
        <v>317.8578</v>
      </c>
      <c r="T51" s="32">
        <f>S51/R51*100</f>
        <v>21.447119051564663</v>
      </c>
      <c r="U51" s="32">
        <f>U25+U43+U46+U49+U50</f>
        <v>791.5594000000001</v>
      </c>
      <c r="V51" s="32">
        <f>V25+V43+V46+V49+V50</f>
        <v>339.92190000000005</v>
      </c>
      <c r="W51" s="32">
        <f>V51/U51*100</f>
        <v>42.943321751974651</v>
      </c>
      <c r="X51" s="32">
        <f>X25+X43+X46+X49+X50</f>
        <v>723.05000000000018</v>
      </c>
      <c r="Y51" s="32">
        <f>Y25+Y43+Y46+Y49+Y50</f>
        <v>163.12210000000002</v>
      </c>
      <c r="Z51" s="32">
        <f>Y51/X51*100</f>
        <v>22.560279372104279</v>
      </c>
      <c r="AA51" s="32">
        <f>AA25+AA43+AA46+AA49+AA50</f>
        <v>1014.9307999999997</v>
      </c>
      <c r="AB51" s="32">
        <f>AB25+AB43+AB46+AB49+AB50</f>
        <v>165.73269999999999</v>
      </c>
      <c r="AC51" s="32">
        <f>AB51/AA51*100</f>
        <v>16.329458126603313</v>
      </c>
      <c r="AD51" s="32">
        <f>AD25+AD43+AD46+AD49+AD50</f>
        <v>173.43810000000005</v>
      </c>
      <c r="AE51" s="32">
        <f>AE25+AE43+AE46+AE49+AE50</f>
        <v>3040.7076000000006</v>
      </c>
      <c r="AF51" s="32">
        <f>AE51/AD51*100</f>
        <v>1753.1947132723431</v>
      </c>
      <c r="AG51" s="32">
        <f t="shared" si="65"/>
        <v>35528.230800000034</v>
      </c>
      <c r="AH51" s="32">
        <f t="shared" si="66"/>
        <v>23458.578600000001</v>
      </c>
      <c r="AI51" s="32">
        <f t="shared" si="67"/>
        <v>66.027995404713423</v>
      </c>
      <c r="AJ51" s="32">
        <f>AJ25+AJ43+AJ46+AJ49+AJ50</f>
        <v>1179.9834999999998</v>
      </c>
      <c r="AK51" s="32">
        <f>AK25+AK43+AK46+AK49+AK50</f>
        <v>57.040899999999986</v>
      </c>
      <c r="AL51" s="32">
        <f>AK51/AJ51*100</f>
        <v>4.8340421709286607</v>
      </c>
      <c r="AM51" s="32">
        <f>AM25+AM43+AM46+AM49+AM50</f>
        <v>352.51419999999973</v>
      </c>
      <c r="AN51" s="32">
        <f>AN25+AN43+AN46+AN49+AN50</f>
        <v>18.451399999999996</v>
      </c>
      <c r="AO51" s="32">
        <f>AN51/AM51*100</f>
        <v>5.2342288622699487</v>
      </c>
      <c r="AP51" s="32">
        <f>AP25+AP43+AP46+AP49+AP50</f>
        <v>139.08689999999993</v>
      </c>
      <c r="AQ51" s="32">
        <f>AQ25+AQ43+AQ46+AQ49+AQ50</f>
        <v>773.77430000000015</v>
      </c>
      <c r="AR51" s="32">
        <f>AQ51/AP51*100</f>
        <v>556.32435549286129</v>
      </c>
      <c r="AS51" s="32">
        <f t="shared" si="71"/>
        <v>1671.5845999999995</v>
      </c>
      <c r="AT51" s="32">
        <f t="shared" si="72"/>
        <v>849.26660000000015</v>
      </c>
      <c r="AU51" s="32">
        <f t="shared" si="73"/>
        <v>50.806079452993316</v>
      </c>
      <c r="AV51" s="32">
        <f>AV25+AV43+AV46+AV49+AV50</f>
        <v>1072.5458000000001</v>
      </c>
      <c r="AW51" s="32">
        <f>AW25+AW43+AW46+AW49+AW50</f>
        <v>635.18390000000011</v>
      </c>
      <c r="AX51" s="32">
        <f>AW51/AV51*100</f>
        <v>59.222077043236766</v>
      </c>
      <c r="AY51" s="32">
        <f>AY25+AY43+AY46+AY49+AY50</f>
        <v>106.04949999999998</v>
      </c>
      <c r="AZ51" s="32">
        <f>AZ25+AZ43+AZ46+AZ49+AZ50</f>
        <v>1410.4819</v>
      </c>
      <c r="BA51" s="32">
        <f>AZ51/AY51*100</f>
        <v>1330.0222066110641</v>
      </c>
      <c r="BB51" s="32">
        <f t="shared" si="140"/>
        <v>1178.5953000000002</v>
      </c>
      <c r="BC51" s="32">
        <f t="shared" si="141"/>
        <v>2045.6658000000002</v>
      </c>
      <c r="BD51" s="32">
        <f t="shared" si="77"/>
        <v>173.56812809282371</v>
      </c>
      <c r="BE51" s="32">
        <f t="shared" si="142"/>
        <v>38378.410700000037</v>
      </c>
      <c r="BF51" s="32">
        <f t="shared" si="79"/>
        <v>26353.511000000002</v>
      </c>
      <c r="BG51" s="32">
        <f t="shared" si="80"/>
        <v>68.667541253864314</v>
      </c>
      <c r="BH51" s="32">
        <f>BH25+BH43+BH46+BH49+BH50</f>
        <v>3404.6460049999982</v>
      </c>
      <c r="BI51" s="32">
        <f>BI25+BI43+BI46+BI49+BI50</f>
        <v>2345.2369000000003</v>
      </c>
      <c r="BJ51" s="32">
        <f t="shared" si="135"/>
        <v>68.883428601852586</v>
      </c>
      <c r="BK51" s="32">
        <f>BK25+BK43+BK46+BK49+BK50</f>
        <v>2867.070319999998</v>
      </c>
      <c r="BL51" s="32">
        <f>BL25+BL43+BL46+BL49+BL50</f>
        <v>6677.4100999999991</v>
      </c>
      <c r="BM51" s="32">
        <f t="shared" si="47"/>
        <v>232.9001159622762</v>
      </c>
      <c r="BN51" s="32">
        <f>BN25+BN43+BN46+BN49+BN50</f>
        <v>2508.6865300000004</v>
      </c>
      <c r="BO51" s="32">
        <f>BO25+BO43+BO46+BO49+BO50</f>
        <v>2036.9027999999998</v>
      </c>
      <c r="BP51" s="32">
        <f t="shared" si="48"/>
        <v>81.193994372824235</v>
      </c>
      <c r="BQ51" s="32">
        <f>BQ25+BQ43+BQ46+BQ49+BQ50</f>
        <v>3046.2622149999979</v>
      </c>
      <c r="BR51" s="32">
        <f>BR25+BR43+BR46+BR49+BR50</f>
        <v>6811.6461000000008</v>
      </c>
      <c r="BS51" s="32">
        <f t="shared" si="49"/>
        <v>223.60668974781626</v>
      </c>
      <c r="BT51" s="32">
        <f>BT25+BT43+BT46+BT49+BT50</f>
        <v>1290.1816440000002</v>
      </c>
      <c r="BU51" s="32">
        <f>BU25+BU43+BU46+BU49+BU50</f>
        <v>1253.4405999999999</v>
      </c>
      <c r="BV51" s="32">
        <f t="shared" si="50"/>
        <v>97.152258042821742</v>
      </c>
      <c r="BW51" s="32">
        <f>BW25+BW43+BW46+BW49+BW50</f>
        <v>1935.2724660000006</v>
      </c>
      <c r="BX51" s="32">
        <f>BX25+BX43+BX46+BX49+BX50</f>
        <v>1575.9656000000002</v>
      </c>
      <c r="BY51" s="32">
        <f t="shared" si="51"/>
        <v>81.433784011682391</v>
      </c>
      <c r="BZ51" s="32">
        <f>BZ25+BZ43+BZ46+BZ49+BZ50</f>
        <v>895.95947500000011</v>
      </c>
      <c r="CA51" s="32">
        <f>CA25+CA43+CA46+CA49+CA50</f>
        <v>116.6977</v>
      </c>
      <c r="CB51" s="32">
        <f t="shared" si="136"/>
        <v>13.024885974893003</v>
      </c>
      <c r="CC51" s="32">
        <f>CC25+CC43+CC46+CC49+CC50</f>
        <v>1971.1108450000006</v>
      </c>
      <c r="CD51" s="32">
        <f>CD25+CD43+CD46+CD49+CD50</f>
        <v>5093.6882000000005</v>
      </c>
      <c r="CE51" s="32">
        <f t="shared" si="137"/>
        <v>258.41713635338448</v>
      </c>
      <c r="CF51" s="32">
        <f t="shared" si="36"/>
        <v>17919.189499999997</v>
      </c>
      <c r="CG51" s="32">
        <f t="shared" si="143"/>
        <v>25910.988000000001</v>
      </c>
      <c r="CH51" s="32">
        <f t="shared" si="144"/>
        <v>144.59910700760213</v>
      </c>
      <c r="CI51" s="32">
        <f>CI25+CI43+CI46+CI49+CI50</f>
        <v>341.14000000000021</v>
      </c>
      <c r="CJ51" s="32">
        <f>CJ25+CJ43+CJ46+CJ49+CJ50</f>
        <v>2191.0461999999998</v>
      </c>
      <c r="CK51" s="18">
        <f t="shared" si="39"/>
        <v>642.27185319810008</v>
      </c>
      <c r="CL51" s="32">
        <f>CL25+CL43+CL46+CL49+CL50</f>
        <v>1232.2775999999997</v>
      </c>
      <c r="CM51" s="32">
        <f>CM25+CM43+CM46+CM49+CM50</f>
        <v>517.70439999999996</v>
      </c>
      <c r="CN51" s="32">
        <f t="shared" si="138"/>
        <v>42.011994699895553</v>
      </c>
      <c r="CO51" s="32">
        <f>CO25+CO43+CO46+CO49+CO50</f>
        <v>4810.9881000000014</v>
      </c>
      <c r="CP51" s="32">
        <f>CP25+CP43+CP46+CP49+CP50</f>
        <v>2448.5425499999997</v>
      </c>
      <c r="CQ51" s="32">
        <f t="shared" si="139"/>
        <v>50.894795395565396</v>
      </c>
      <c r="CR51" s="32">
        <f>CR25+CR43+CR46+CR49+CR50</f>
        <v>123.41349999999993</v>
      </c>
      <c r="CS51" s="32">
        <f>CS25+CS43+CS46+CS49+CS50</f>
        <v>1.5451999999999999</v>
      </c>
      <c r="CT51" s="32">
        <f>CS51/CR51*100</f>
        <v>1.2520510316942643</v>
      </c>
      <c r="CU51" s="32">
        <f>CU25+CU43+CU46+CU49+CU50</f>
        <v>8297.3520999999946</v>
      </c>
      <c r="CV51" s="32">
        <f>CV25+CV43+CV46+CV49+CV50</f>
        <v>2504.7093</v>
      </c>
      <c r="CW51" s="32">
        <f>CV51/CU51*100</f>
        <v>30.186850814731624</v>
      </c>
      <c r="CX51" s="32">
        <f>CX25+CX43+CX46+CX49+CX50</f>
        <v>317.08339999999981</v>
      </c>
      <c r="CY51" s="32">
        <f>CY25+CY43+CY46+CY49+CY50</f>
        <v>8.2887000000000004</v>
      </c>
      <c r="CZ51" s="32">
        <f>CY51/CX51*100</f>
        <v>2.6140441284532732</v>
      </c>
      <c r="DA51" s="32">
        <f>DA25+DA43+DA46+DA49+DA50</f>
        <v>71419.85490000002</v>
      </c>
      <c r="DB51" s="32">
        <f>DB25+DB43+DB46+DB49+DB50</f>
        <v>59936.335349999994</v>
      </c>
      <c r="DC51" s="32">
        <f t="shared" si="52"/>
        <v>83.921110500603916</v>
      </c>
    </row>
    <row r="52" spans="1:107" ht="17.45" customHeight="1">
      <c r="A52" s="44" t="s">
        <v>71</v>
      </c>
      <c r="B52" s="44"/>
    </row>
    <row r="54" spans="1:107">
      <c r="AG54" s="37"/>
      <c r="AH54" s="37"/>
      <c r="AI54" s="37"/>
      <c r="AS54" s="37"/>
      <c r="AT54" s="37"/>
      <c r="AU54" s="37"/>
      <c r="BB54" s="37"/>
      <c r="BC54" s="37"/>
      <c r="BD54" s="37"/>
      <c r="BE54" s="37"/>
      <c r="BF54" s="37"/>
      <c r="BG54" s="37"/>
      <c r="CF54" s="37"/>
      <c r="CG54" s="37"/>
      <c r="CH54" s="37"/>
      <c r="DA54" s="37"/>
      <c r="DB54" s="37"/>
      <c r="DC54" s="37"/>
    </row>
  </sheetData>
  <mergeCells count="52">
    <mergeCell ref="CC2:CH2"/>
    <mergeCell ref="BT2:CB2"/>
    <mergeCell ref="AP3:AR3"/>
    <mergeCell ref="AS3:AU3"/>
    <mergeCell ref="AV3:AX3"/>
    <mergeCell ref="AY3:BA3"/>
    <mergeCell ref="DA2:DC3"/>
    <mergeCell ref="CX2:CZ3"/>
    <mergeCell ref="CC3:CE3"/>
    <mergeCell ref="CF3:CH3"/>
    <mergeCell ref="BH3:BJ3"/>
    <mergeCell ref="BK3:BM3"/>
    <mergeCell ref="BN3:BP3"/>
    <mergeCell ref="BQ3:BS3"/>
    <mergeCell ref="CI2:CK3"/>
    <mergeCell ref="CL2:CN3"/>
    <mergeCell ref="CO2:CQ3"/>
    <mergeCell ref="CR2:CT3"/>
    <mergeCell ref="BW3:BY3"/>
    <mergeCell ref="BT3:BV3"/>
    <mergeCell ref="CU2:CW3"/>
    <mergeCell ref="BZ3:CB3"/>
    <mergeCell ref="R3:T3"/>
    <mergeCell ref="AA3:AC3"/>
    <mergeCell ref="AD3:AF3"/>
    <mergeCell ref="X3:Z3"/>
    <mergeCell ref="BE2:BG3"/>
    <mergeCell ref="BB3:BD3"/>
    <mergeCell ref="U3:W3"/>
    <mergeCell ref="BB2:BD2"/>
    <mergeCell ref="R2:Z2"/>
    <mergeCell ref="AA2:AF2"/>
    <mergeCell ref="AJ2:AU2"/>
    <mergeCell ref="AV2:BA2"/>
    <mergeCell ref="AG2:AI3"/>
    <mergeCell ref="AM3:AO3"/>
    <mergeCell ref="A52:B52"/>
    <mergeCell ref="BH2:BS2"/>
    <mergeCell ref="B2:B3"/>
    <mergeCell ref="C2:E3"/>
    <mergeCell ref="A51:B51"/>
    <mergeCell ref="A49:B49"/>
    <mergeCell ref="A25:B25"/>
    <mergeCell ref="A43:B43"/>
    <mergeCell ref="A46:B46"/>
    <mergeCell ref="A2:A3"/>
    <mergeCell ref="AJ3:AL3"/>
    <mergeCell ref="F3:H3"/>
    <mergeCell ref="I3:K3"/>
    <mergeCell ref="F2:Q2"/>
    <mergeCell ref="L3:N3"/>
    <mergeCell ref="O3:Q3"/>
  </mergeCells>
  <printOptions horizontalCentered="1" verticalCentered="1"/>
  <pageMargins left="0.5" right="0.5" top="0.5" bottom="0.5" header="0" footer="0"/>
  <pageSetup paperSize="9" scale="55" orientation="landscape" r:id="rId1"/>
  <colBreaks count="5" manualBreakCount="5">
    <brk id="20" max="52" man="1"/>
    <brk id="38" max="52" man="1"/>
    <brk id="53" max="52" man="1"/>
    <brk id="68" max="52" man="1"/>
    <brk id="86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DISTRICTS</vt:lpstr>
      <vt:lpstr>BANKS</vt:lpstr>
      <vt:lpstr>BANKS!Print_Area</vt:lpstr>
      <vt:lpstr>DISTRICTS!Print_Area</vt:lpstr>
      <vt:lpstr>BANKS!Print_Titles</vt:lpstr>
      <vt:lpstr>DISTRICTS!Print_Titles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2019-07-03T08:10:49Z</cp:lastPrinted>
  <dcterms:created xsi:type="dcterms:W3CDTF">2006-09-16T00:00:00Z</dcterms:created>
  <dcterms:modified xsi:type="dcterms:W3CDTF">2019-07-18T06:53:24Z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1033-10.2.0.7456</vt:lpwstr>
  </property>
</Properties>
</file>