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/>
  </bookViews>
  <sheets>
    <sheet name="BANKING KEY INDICATOR-1" sheetId="1" r:id="rId1"/>
    <sheet name="BANKING KEY INDICATOR-2" sheetId="2" r:id="rId2"/>
  </sheets>
  <definedNames>
    <definedName name="_xlnm.Print_Area" localSheetId="0">'BANKING KEY INDICATOR-1'!$A$1:$O$54</definedName>
    <definedName name="_xlnm.Print_Area" localSheetId="1">'BANKING KEY INDICATOR-2'!$A$1:$L$54</definedName>
  </definedNames>
  <calcPr calcId="125725"/>
</workbook>
</file>

<file path=xl/calcChain.xml><?xml version="1.0" encoding="utf-8"?>
<calcChain xmlns="http://schemas.openxmlformats.org/spreadsheetml/2006/main"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4"/>
  <c r="E53" i="1"/>
  <c r="G53"/>
  <c r="H53"/>
  <c r="J53"/>
  <c r="K53"/>
  <c r="L53"/>
  <c r="M53"/>
  <c r="N53"/>
  <c r="O53"/>
  <c r="D53" i="2"/>
  <c r="D48"/>
  <c r="D45"/>
  <c r="D30"/>
  <c r="D50"/>
  <c r="D54" s="1"/>
  <c r="E45" i="1"/>
  <c r="G45"/>
  <c r="H45"/>
  <c r="J45"/>
  <c r="K45"/>
  <c r="L45"/>
  <c r="M45"/>
  <c r="N45"/>
  <c r="O45"/>
  <c r="E30"/>
  <c r="E50" s="1"/>
  <c r="E54" s="1"/>
  <c r="E48"/>
  <c r="G48"/>
  <c r="H48"/>
  <c r="J48"/>
  <c r="K48"/>
  <c r="L48"/>
  <c r="M48"/>
  <c r="N48"/>
  <c r="O48"/>
  <c r="G30"/>
  <c r="G50" s="1"/>
  <c r="G54" s="1"/>
  <c r="H30"/>
  <c r="H50" s="1"/>
  <c r="H54" s="1"/>
  <c r="J30"/>
  <c r="K30"/>
  <c r="K50"/>
  <c r="K54" s="1"/>
  <c r="L30"/>
  <c r="L50" s="1"/>
  <c r="L54" s="1"/>
  <c r="M30"/>
  <c r="M50" s="1"/>
  <c r="M54" s="1"/>
  <c r="N30"/>
  <c r="O30"/>
  <c r="O50"/>
  <c r="J50" l="1"/>
  <c r="J54" s="1"/>
  <c r="N50"/>
  <c r="N54" s="1"/>
  <c r="O54"/>
</calcChain>
</file>

<file path=xl/comments1.xml><?xml version="1.0" encoding="utf-8"?>
<comments xmlns="http://schemas.openxmlformats.org/spreadsheetml/2006/main">
  <authors>
    <author>Ganesh</author>
  </authors>
  <commentList>
    <comment ref="H3" authorId="0">
      <text>
        <r>
          <rPr>
            <sz val="9"/>
            <color indexed="81"/>
            <rFont val="Tahoma"/>
            <family val="2"/>
          </rPr>
          <t xml:space="preserve">Total agricultural advance(direct+Indirect)
</t>
        </r>
      </text>
    </comment>
  </commentList>
</comments>
</file>

<file path=xl/comments2.xml><?xml version="1.0" encoding="utf-8"?>
<comments xmlns="http://schemas.openxmlformats.org/spreadsheetml/2006/main">
  <authors>
    <author>Bikram</author>
    <author>Ganesh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 xml:space="preserve">(Gross NPA/Advance Sanctioned &amp; Utilized in the State)*100
Note:Advance Sanctioned &amp; Utilized in the State (From Banking key indicator _1  report)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1">
      <text>
        <r>
          <rPr>
            <b/>
            <sz val="9"/>
            <color indexed="81"/>
            <rFont val="Tahoma"/>
            <family val="2"/>
          </rPr>
          <t>(Advance Utilized in The State/Total Deposit)*100
Note:Advance Utilized in The State (From Banking key indicator _1  report)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color indexed="81"/>
            <rFont val="Tahoma"/>
            <family val="2"/>
          </rPr>
          <t xml:space="preserve">(Total P.S advance/Advance Sanctioned &amp; Utilized in the State)*100
Note:Both fields from  Banking key indicator _1  report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1">
      <text>
        <r>
          <rPr>
            <b/>
            <sz val="9"/>
            <color indexed="81"/>
            <rFont val="Tahoma"/>
            <family val="2"/>
          </rPr>
          <t>(Total Finance to Agril/Advance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1">
      <text>
        <r>
          <rPr>
            <b/>
            <sz val="9"/>
            <color indexed="81"/>
            <rFont val="Tahoma"/>
            <family val="2"/>
          </rPr>
          <t>(Total Adv. to Weaker Section/Total P.S. Advance)*100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1">
      <text>
        <r>
          <rPr>
            <b/>
            <sz val="9"/>
            <color indexed="81"/>
            <rFont val="Tahoma"/>
            <family val="2"/>
          </rPr>
          <t>(Total Adv. to DRI/Advance Sanctioned &amp; Utilized in the State)*100
Note:Both fields from  Banking key indicator _1  report</t>
        </r>
      </text>
    </comment>
    <comment ref="K3" authorId="1">
      <text>
        <r>
          <rPr>
            <b/>
            <sz val="9"/>
            <color indexed="81"/>
            <rFont val="Tahoma"/>
            <family val="2"/>
          </rPr>
          <t>(Advance to Women/Advance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1">
      <text>
        <r>
          <rPr>
            <b/>
            <sz val="9"/>
            <color indexed="81"/>
            <rFont val="Tahoma"/>
            <family val="2"/>
          </rPr>
          <t>((Investment In state govt. Bonds+Advance Utilized in The State)/Total deposits)*100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<sst xmlns="http://schemas.openxmlformats.org/spreadsheetml/2006/main" count="133" uniqueCount="79">
  <si>
    <t>Amount in Crores</t>
  </si>
  <si>
    <t>Sl No.</t>
  </si>
  <si>
    <t>Name of Bank</t>
  </si>
  <si>
    <t>No. of Branches</t>
  </si>
  <si>
    <t>Total Deposit</t>
  </si>
  <si>
    <t>Advance Utilized in The State</t>
  </si>
  <si>
    <t>Advance Sanctioned &amp; Utilized in the State</t>
  </si>
  <si>
    <t>Total P.S. Advance</t>
  </si>
  <si>
    <t>Total Finance to Agril</t>
  </si>
  <si>
    <t>Advance to MSME</t>
  </si>
  <si>
    <t>Advance to Services Sector</t>
  </si>
  <si>
    <t>Total Adv. to Weaker Section</t>
  </si>
  <si>
    <t>Total Adv. to DRI</t>
  </si>
  <si>
    <t>Advance to Women</t>
  </si>
  <si>
    <t>Total Adv. to SC/ST</t>
  </si>
  <si>
    <t>Investment In state govt. Bonds</t>
  </si>
  <si>
    <t>Allahabad Bank</t>
  </si>
  <si>
    <t>Andhra Bank</t>
  </si>
  <si>
    <t>Bank of Baroda</t>
  </si>
  <si>
    <t>Bank of India</t>
  </si>
  <si>
    <t>Bank of Maharastra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</si>
  <si>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</si>
  <si>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</si>
  <si>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</si>
  <si>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</si>
  <si>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</si>
  <si>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</si>
  <si>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</si>
  <si>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</si>
  <si>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</si>
  <si>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</si>
  <si>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</si>
  <si>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</si>
  <si>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State Bank of Mysore</t>
  </si>
  <si>
    <t>State Bank of Travancore</t>
  </si>
  <si>
    <t>Syndicate Bank</t>
  </si>
  <si>
    <t>UCO Bank</t>
  </si>
  <si>
    <t>United Bank of India</t>
  </si>
  <si>
    <t>Vijaya Bank</t>
  </si>
  <si>
    <t>Total Public Sector Banks</t>
  </si>
  <si>
    <t>Axis Bank Ltd</t>
  </si>
  <si>
    <t>Federal Bank</t>
  </si>
  <si>
    <t>HDFC Bank</t>
  </si>
  <si>
    <t>ICICI Bank</t>
  </si>
  <si>
    <t>Indus Ind Bank</t>
  </si>
  <si>
    <t>ING Vysya Bank</t>
  </si>
  <si>
    <t>Karnatak Bank Ltd.</t>
  </si>
  <si>
    <t>Karur Vysya Bank</t>
  </si>
  <si>
    <t>Kotak Mahindra Bank Ltd</t>
  </si>
  <si>
    <t>Laxmi Vilas Bank</t>
  </si>
  <si>
    <t>The South Indian Bank Ltd.</t>
  </si>
  <si>
    <t>Total Private Sector Banks</t>
  </si>
  <si>
    <t>Utkal Gramya Bank</t>
  </si>
  <si>
    <t>Total of RRBs</t>
  </si>
  <si>
    <t>RIDF(NABARD)</t>
  </si>
  <si>
    <t>Total Commercial Banks</t>
  </si>
  <si>
    <t>Orissa State Co-Op. Bank</t>
  </si>
  <si>
    <t>Total of Co-operative bank</t>
  </si>
  <si>
    <t>GRAND TOTAL</t>
  </si>
  <si>
    <t>State Bank of B &amp; J</t>
  </si>
  <si>
    <t>Odisha Gramya Bank</t>
  </si>
  <si>
    <t>Creadit &amp; Investment/Deposit ratio</t>
  </si>
  <si>
    <t>% of Advance to Women to Total Advance</t>
  </si>
  <si>
    <t>% of DRI Advance to Total Advance</t>
  </si>
  <si>
    <t>% of Adv. To Weaker Section to PS Adv.</t>
  </si>
  <si>
    <t>% of Agril Finance to Total Advance</t>
  </si>
  <si>
    <t>% of P.S Adv to Total Adv</t>
  </si>
  <si>
    <t>CD Ratio</t>
  </si>
  <si>
    <t>% of NPA to Total Advance</t>
  </si>
  <si>
    <t>GROSS NPA</t>
  </si>
  <si>
    <t>Amt.in Crores</t>
  </si>
  <si>
    <t>Bharatiya Mahila Bank</t>
  </si>
  <si>
    <t>DCB Bank Ltd</t>
  </si>
  <si>
    <t>Yes Bank</t>
  </si>
  <si>
    <t>BANKING KEY INDICATOR AS ON 31.03.2015</t>
  </si>
  <si>
    <t>City Union Bank</t>
  </si>
  <si>
    <t>OSCARD Bank</t>
  </si>
  <si>
    <t>Union Bank of India</t>
  </si>
  <si>
    <t>IDBI Bank</t>
  </si>
</sst>
</file>

<file path=xl/styles.xml><?xml version="1.0" encoding="utf-8"?>
<styleSheet xmlns="http://schemas.openxmlformats.org/spreadsheetml/2006/main">
  <numFmts count="1">
    <numFmt numFmtId="164" formatCode="00000"/>
  </numFmts>
  <fonts count="2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164" fontId="20" fillId="0" borderId="0" xfId="0" applyNumberFormat="1" applyFont="1" applyBorder="1" applyAlignment="1">
      <alignment vertical="center" textRotation="90" wrapText="1"/>
    </xf>
    <xf numFmtId="2" fontId="20" fillId="0" borderId="0" xfId="0" applyNumberFormat="1" applyFont="1" applyBorder="1" applyAlignment="1">
      <alignment vertical="center" wrapText="1"/>
    </xf>
    <xf numFmtId="2" fontId="20" fillId="0" borderId="0" xfId="0" applyNumberFormat="1" applyFont="1" applyBorder="1" applyAlignment="1">
      <alignment vertical="center" textRotation="91"/>
    </xf>
    <xf numFmtId="2" fontId="24" fillId="0" borderId="0" xfId="0" applyNumberFormat="1" applyFont="1" applyBorder="1" applyAlignment="1">
      <alignment horizontal="center" vertical="center" textRotation="90"/>
    </xf>
    <xf numFmtId="2" fontId="24" fillId="0" borderId="0" xfId="0" applyNumberFormat="1" applyFont="1" applyBorder="1" applyAlignment="1">
      <alignment horizontal="center" vertical="center" textRotation="90" wrapText="1"/>
    </xf>
    <xf numFmtId="2" fontId="20" fillId="0" borderId="0" xfId="0" applyNumberFormat="1" applyFont="1" applyBorder="1" applyAlignment="1">
      <alignment vertical="center" textRotation="90"/>
    </xf>
    <xf numFmtId="1" fontId="24" fillId="0" borderId="0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vertical="center" textRotation="90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" fontId="23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2" fontId="23" fillId="0" borderId="1" xfId="0" applyNumberFormat="1" applyFont="1" applyBorder="1" applyAlignment="1">
      <alignment horizontal="center" vertical="center" textRotation="90" wrapText="1"/>
    </xf>
    <xf numFmtId="1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vertical="center" wrapText="1"/>
    </xf>
    <xf numFmtId="2" fontId="21" fillId="0" borderId="1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1" fontId="21" fillId="33" borderId="1" xfId="0" applyNumberFormat="1" applyFont="1" applyFill="1" applyBorder="1" applyAlignment="1">
      <alignment vertical="center" wrapText="1"/>
    </xf>
    <xf numFmtId="2" fontId="21" fillId="33" borderId="1" xfId="0" applyNumberFormat="1" applyFont="1" applyFill="1" applyBorder="1" applyAlignment="1">
      <alignment vertical="center" wrapText="1"/>
    </xf>
    <xf numFmtId="1" fontId="23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2" fontId="21" fillId="0" borderId="1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" fontId="22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2" fontId="21" fillId="33" borderId="0" xfId="0" applyNumberFormat="1" applyFont="1" applyFill="1" applyBorder="1" applyAlignment="1">
      <alignment vertical="center" wrapText="1"/>
    </xf>
    <xf numFmtId="1" fontId="20" fillId="0" borderId="0" xfId="0" applyNumberFormat="1" applyFont="1" applyBorder="1" applyAlignment="1">
      <alignment vertical="center" wrapText="1"/>
    </xf>
    <xf numFmtId="2" fontId="23" fillId="0" borderId="0" xfId="0" applyNumberFormat="1" applyFont="1" applyBorder="1" applyAlignment="1">
      <alignment vertical="center" wrapText="1"/>
    </xf>
    <xf numFmtId="2" fontId="22" fillId="33" borderId="0" xfId="0" applyNumberFormat="1" applyFont="1" applyFill="1" applyBorder="1" applyAlignment="1">
      <alignment vertical="center" wrapText="1"/>
    </xf>
    <xf numFmtId="2" fontId="23" fillId="33" borderId="0" xfId="0" applyNumberFormat="1" applyFont="1" applyFill="1" applyBorder="1" applyAlignment="1">
      <alignment vertical="center" wrapText="1"/>
    </xf>
    <xf numFmtId="2" fontId="20" fillId="33" borderId="0" xfId="0" applyNumberFormat="1" applyFont="1" applyFill="1" applyBorder="1" applyAlignment="1">
      <alignment vertical="center" wrapText="1"/>
    </xf>
    <xf numFmtId="2" fontId="22" fillId="0" borderId="0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1" fontId="27" fillId="0" borderId="1" xfId="0" applyNumberFormat="1" applyFont="1" applyBorder="1" applyAlignment="1">
      <alignment vertical="center" wrapText="1"/>
    </xf>
    <xf numFmtId="2" fontId="27" fillId="0" borderId="1" xfId="0" applyNumberFormat="1" applyFont="1" applyBorder="1" applyAlignment="1">
      <alignment vertical="center" wrapText="1"/>
    </xf>
    <xf numFmtId="1" fontId="27" fillId="33" borderId="1" xfId="0" applyNumberFormat="1" applyFont="1" applyFill="1" applyBorder="1" applyAlignment="1">
      <alignment vertical="center" wrapText="1"/>
    </xf>
    <xf numFmtId="2" fontId="27" fillId="33" borderId="1" xfId="0" applyNumberFormat="1" applyFont="1" applyFill="1" applyBorder="1" applyAlignment="1">
      <alignment vertical="center" wrapText="1"/>
    </xf>
    <xf numFmtId="1" fontId="28" fillId="0" borderId="1" xfId="0" applyNumberFormat="1" applyFont="1" applyBorder="1" applyAlignment="1">
      <alignment vertical="center" wrapText="1"/>
    </xf>
    <xf numFmtId="2" fontId="28" fillId="0" borderId="1" xfId="0" applyNumberFormat="1" applyFont="1" applyBorder="1" applyAlignment="1">
      <alignment vertical="center" wrapText="1"/>
    </xf>
    <xf numFmtId="0" fontId="27" fillId="33" borderId="1" xfId="0" applyFont="1" applyFill="1" applyBorder="1" applyAlignment="1">
      <alignment vertical="center"/>
    </xf>
    <xf numFmtId="0" fontId="27" fillId="33" borderId="1" xfId="0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right" vertical="center" wrapText="1"/>
    </xf>
    <xf numFmtId="1" fontId="21" fillId="0" borderId="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topLeftCell="G1" zoomScale="115" zoomScaleNormal="80" zoomScaleSheetLayoutView="115" zoomScalePageLayoutView="70" workbookViewId="0">
      <selection activeCell="N1" sqref="N1:O1"/>
    </sheetView>
  </sheetViews>
  <sheetFormatPr defaultRowHeight="18.75"/>
  <cols>
    <col min="1" max="1" width="7" style="29" bestFit="1" customWidth="1"/>
    <col min="2" max="2" width="31.5703125" style="20" bestFit="1" customWidth="1"/>
    <col min="3" max="3" width="10" style="20" bestFit="1" customWidth="1"/>
    <col min="4" max="5" width="12.7109375" style="30" bestFit="1" customWidth="1"/>
    <col min="6" max="6" width="15.42578125" style="30" bestFit="1" customWidth="1"/>
    <col min="7" max="9" width="11.28515625" style="30" bestFit="1" customWidth="1"/>
    <col min="10" max="11" width="11.85546875" style="30" bestFit="1" customWidth="1"/>
    <col min="12" max="12" width="8.5703125" style="30" bestFit="1" customWidth="1"/>
    <col min="13" max="13" width="10" style="30" bestFit="1" customWidth="1"/>
    <col min="14" max="14" width="10.7109375" style="30" bestFit="1" customWidth="1"/>
    <col min="15" max="15" width="11.85546875" style="30" bestFit="1" customWidth="1"/>
    <col min="16" max="16384" width="9.140625" style="20"/>
  </cols>
  <sheetData>
    <row r="1" spans="1:15">
      <c r="N1" s="56"/>
      <c r="O1" s="57"/>
    </row>
    <row r="2" spans="1:15" s="15" customFormat="1" ht="31.5" customHeight="1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 t="s">
        <v>0</v>
      </c>
      <c r="O2" s="60"/>
    </row>
    <row r="3" spans="1:15" s="15" customFormat="1" ht="99" customHeight="1">
      <c r="A3" s="13" t="s">
        <v>1</v>
      </c>
      <c r="B3" s="13" t="s">
        <v>2</v>
      </c>
      <c r="C3" s="14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</row>
    <row r="4" spans="1:15" ht="26.1" customHeight="1">
      <c r="A4" s="17">
        <v>1</v>
      </c>
      <c r="B4" s="18" t="s">
        <v>16</v>
      </c>
      <c r="C4" s="18">
        <v>93</v>
      </c>
      <c r="D4" s="19">
        <v>5278.25</v>
      </c>
      <c r="E4" s="19">
        <v>4210.58</v>
      </c>
      <c r="F4" s="19">
        <v>3200.82</v>
      </c>
      <c r="G4" s="19">
        <v>1161.1099999999999</v>
      </c>
      <c r="H4" s="19">
        <v>277.57</v>
      </c>
      <c r="I4" s="19">
        <v>692.61</v>
      </c>
      <c r="J4" s="19">
        <v>574.08000000000004</v>
      </c>
      <c r="K4" s="19">
        <v>315.97000000000003</v>
      </c>
      <c r="L4" s="19">
        <v>0.99</v>
      </c>
      <c r="M4" s="19">
        <v>389.24</v>
      </c>
      <c r="N4" s="19">
        <v>127.41</v>
      </c>
      <c r="O4" s="19">
        <v>0</v>
      </c>
    </row>
    <row r="5" spans="1:15" ht="26.1" customHeight="1">
      <c r="A5" s="17">
        <v>2</v>
      </c>
      <c r="B5" s="18" t="s">
        <v>17</v>
      </c>
      <c r="C5" s="18">
        <v>153</v>
      </c>
      <c r="D5" s="19">
        <v>7142.58</v>
      </c>
      <c r="E5" s="19">
        <v>3073.19</v>
      </c>
      <c r="F5" s="19">
        <v>2362.66</v>
      </c>
      <c r="G5" s="19">
        <v>1118.7</v>
      </c>
      <c r="H5" s="19">
        <v>320.29000000000002</v>
      </c>
      <c r="I5" s="19">
        <v>548.08000000000004</v>
      </c>
      <c r="J5" s="19">
        <v>283.58</v>
      </c>
      <c r="K5" s="19">
        <v>406.32</v>
      </c>
      <c r="L5" s="19">
        <v>10.27</v>
      </c>
      <c r="M5" s="19">
        <v>296.45</v>
      </c>
      <c r="N5" s="19">
        <v>37.36</v>
      </c>
      <c r="O5" s="19">
        <v>0</v>
      </c>
    </row>
    <row r="6" spans="1:15" ht="26.1" customHeight="1">
      <c r="A6" s="17">
        <v>3</v>
      </c>
      <c r="B6" s="18" t="s">
        <v>18</v>
      </c>
      <c r="C6" s="18">
        <v>125</v>
      </c>
      <c r="D6" s="19">
        <v>3746.55</v>
      </c>
      <c r="E6" s="19">
        <v>0</v>
      </c>
      <c r="F6" s="19">
        <v>2438.08</v>
      </c>
      <c r="G6" s="19">
        <v>1892.75</v>
      </c>
      <c r="H6" s="19">
        <v>277.73</v>
      </c>
      <c r="I6" s="19">
        <v>1359.6</v>
      </c>
      <c r="J6" s="19">
        <v>765.25</v>
      </c>
      <c r="K6" s="19">
        <v>373.2</v>
      </c>
      <c r="L6" s="19">
        <v>0.42</v>
      </c>
      <c r="M6" s="19">
        <v>95.75</v>
      </c>
      <c r="N6" s="19">
        <v>92.64</v>
      </c>
      <c r="O6" s="19">
        <v>0</v>
      </c>
    </row>
    <row r="7" spans="1:15" ht="26.1" customHeight="1">
      <c r="A7" s="17">
        <v>4</v>
      </c>
      <c r="B7" s="18" t="s">
        <v>19</v>
      </c>
      <c r="C7" s="18">
        <v>225</v>
      </c>
      <c r="D7" s="19">
        <v>10015.720000000001</v>
      </c>
      <c r="E7" s="19">
        <v>6627.36</v>
      </c>
      <c r="F7" s="19">
        <v>4976.92</v>
      </c>
      <c r="G7" s="19">
        <v>2664.49</v>
      </c>
      <c r="H7" s="19">
        <v>903.12</v>
      </c>
      <c r="I7" s="19">
        <v>1451.92</v>
      </c>
      <c r="J7" s="19">
        <v>802.52</v>
      </c>
      <c r="K7" s="19">
        <v>796.12</v>
      </c>
      <c r="L7" s="19">
        <v>2.31</v>
      </c>
      <c r="M7" s="19">
        <v>689.84</v>
      </c>
      <c r="N7" s="19">
        <v>310.35000000000002</v>
      </c>
      <c r="O7" s="19">
        <v>5</v>
      </c>
    </row>
    <row r="8" spans="1:15" ht="26.1" customHeight="1">
      <c r="A8" s="17">
        <v>5</v>
      </c>
      <c r="B8" s="18" t="s">
        <v>20</v>
      </c>
      <c r="C8" s="18">
        <v>8</v>
      </c>
      <c r="D8" s="19">
        <v>363.54</v>
      </c>
      <c r="E8" s="19">
        <v>59.77</v>
      </c>
      <c r="F8" s="19">
        <v>59.77</v>
      </c>
      <c r="G8" s="19">
        <v>46</v>
      </c>
      <c r="H8" s="19">
        <v>2.06</v>
      </c>
      <c r="I8" s="19">
        <v>17.170000000000002</v>
      </c>
      <c r="J8" s="19">
        <v>3.82</v>
      </c>
      <c r="K8" s="19">
        <v>0</v>
      </c>
      <c r="L8" s="19">
        <v>0.01</v>
      </c>
      <c r="M8" s="19">
        <v>9.1199999999999992</v>
      </c>
      <c r="N8" s="19">
        <v>0.25</v>
      </c>
      <c r="O8" s="19">
        <v>0</v>
      </c>
    </row>
    <row r="9" spans="1:15" ht="26.1" customHeight="1">
      <c r="A9" s="17">
        <v>6</v>
      </c>
      <c r="B9" s="18" t="s">
        <v>71</v>
      </c>
      <c r="C9" s="18">
        <v>5</v>
      </c>
      <c r="D9" s="19">
        <v>6.29</v>
      </c>
      <c r="E9" s="19">
        <v>3.93</v>
      </c>
      <c r="F9" s="19">
        <v>3.93</v>
      </c>
      <c r="G9" s="19">
        <v>3.69</v>
      </c>
      <c r="H9" s="19">
        <v>0</v>
      </c>
      <c r="I9" s="19">
        <v>0.31</v>
      </c>
      <c r="J9" s="19">
        <v>0</v>
      </c>
      <c r="K9" s="19">
        <v>0.18</v>
      </c>
      <c r="L9" s="19">
        <v>0</v>
      </c>
      <c r="M9" s="19">
        <v>0.11</v>
      </c>
      <c r="N9" s="19">
        <v>0</v>
      </c>
      <c r="O9" s="19">
        <v>0</v>
      </c>
    </row>
    <row r="10" spans="1:15" ht="26.1" customHeight="1">
      <c r="A10" s="17">
        <v>7</v>
      </c>
      <c r="B10" s="18" t="s">
        <v>21</v>
      </c>
      <c r="C10" s="18">
        <v>160</v>
      </c>
      <c r="D10" s="19">
        <v>6041.98</v>
      </c>
      <c r="E10" s="19">
        <v>4359.3100000000004</v>
      </c>
      <c r="F10" s="19">
        <v>3062.31</v>
      </c>
      <c r="G10" s="19">
        <v>1170.56</v>
      </c>
      <c r="H10" s="19">
        <v>338.06</v>
      </c>
      <c r="I10" s="19">
        <v>1357.06</v>
      </c>
      <c r="J10" s="19">
        <v>555.02</v>
      </c>
      <c r="K10" s="19">
        <v>166.01</v>
      </c>
      <c r="L10" s="19">
        <v>5.66</v>
      </c>
      <c r="M10" s="19">
        <v>7.5</v>
      </c>
      <c r="N10" s="19">
        <v>44.06</v>
      </c>
      <c r="O10" s="19">
        <v>0</v>
      </c>
    </row>
    <row r="11" spans="1:15" ht="26.1" customHeight="1">
      <c r="A11" s="17">
        <v>8</v>
      </c>
      <c r="B11" s="18" t="s">
        <v>22</v>
      </c>
      <c r="C11" s="18">
        <v>105</v>
      </c>
      <c r="D11" s="19">
        <v>3827.6899999999996</v>
      </c>
      <c r="E11" s="19">
        <v>2080.39</v>
      </c>
      <c r="F11" s="19">
        <v>1502.91</v>
      </c>
      <c r="G11" s="19">
        <v>880.76</v>
      </c>
      <c r="H11" s="19">
        <v>407.78</v>
      </c>
      <c r="I11" s="19">
        <v>322.02999999999997</v>
      </c>
      <c r="J11" s="19">
        <v>264.47000000000003</v>
      </c>
      <c r="K11" s="19">
        <v>272.27</v>
      </c>
      <c r="L11" s="19">
        <v>2.75</v>
      </c>
      <c r="M11" s="19">
        <v>289.77999999999997</v>
      </c>
      <c r="N11" s="19">
        <v>218.25</v>
      </c>
      <c r="O11" s="19">
        <v>0</v>
      </c>
    </row>
    <row r="12" spans="1:15" ht="26.1" customHeight="1">
      <c r="A12" s="17">
        <v>9</v>
      </c>
      <c r="B12" s="18" t="s">
        <v>23</v>
      </c>
      <c r="C12" s="18">
        <v>38</v>
      </c>
      <c r="D12" s="19">
        <v>3114.8999999999996</v>
      </c>
      <c r="E12" s="19">
        <v>3671.85</v>
      </c>
      <c r="F12" s="19">
        <v>939.68</v>
      </c>
      <c r="G12" s="19">
        <v>550.41999999999996</v>
      </c>
      <c r="H12" s="19">
        <v>110.18</v>
      </c>
      <c r="I12" s="19">
        <v>160.79000000000002</v>
      </c>
      <c r="J12" s="19">
        <v>196.04</v>
      </c>
      <c r="K12" s="19">
        <v>0</v>
      </c>
      <c r="L12" s="19">
        <v>0.02</v>
      </c>
      <c r="M12" s="19">
        <v>51.3</v>
      </c>
      <c r="N12" s="19">
        <v>21.62</v>
      </c>
      <c r="O12" s="19">
        <v>0</v>
      </c>
    </row>
    <row r="13" spans="1:15" ht="26.1" customHeight="1">
      <c r="A13" s="17">
        <v>10</v>
      </c>
      <c r="B13" s="18" t="s">
        <v>24</v>
      </c>
      <c r="C13" s="18">
        <v>18</v>
      </c>
      <c r="D13" s="19">
        <v>601.78</v>
      </c>
      <c r="E13" s="19">
        <v>348.87</v>
      </c>
      <c r="F13" s="19">
        <v>164.71</v>
      </c>
      <c r="G13" s="19">
        <v>46.43</v>
      </c>
      <c r="H13" s="19">
        <v>4.2699999999999996</v>
      </c>
      <c r="I13" s="19">
        <v>130</v>
      </c>
      <c r="J13" s="19">
        <v>18</v>
      </c>
      <c r="K13" s="19">
        <v>4</v>
      </c>
      <c r="L13" s="19">
        <v>1</v>
      </c>
      <c r="M13" s="19">
        <v>12</v>
      </c>
      <c r="N13" s="19">
        <v>2.0299999999999998</v>
      </c>
      <c r="O13" s="19">
        <v>0</v>
      </c>
    </row>
    <row r="14" spans="1:15" ht="26.1" customHeight="1">
      <c r="A14" s="17">
        <v>11</v>
      </c>
      <c r="B14" s="18" t="s">
        <v>78</v>
      </c>
      <c r="C14" s="18">
        <v>63</v>
      </c>
      <c r="D14" s="19">
        <v>3127.17</v>
      </c>
      <c r="E14" s="19">
        <v>3899.92</v>
      </c>
      <c r="F14" s="19">
        <v>1323</v>
      </c>
      <c r="G14" s="19">
        <v>962.24</v>
      </c>
      <c r="H14" s="19">
        <v>291.43</v>
      </c>
      <c r="I14" s="19">
        <v>417.29999999999995</v>
      </c>
      <c r="J14" s="19">
        <v>288.44</v>
      </c>
      <c r="K14" s="19">
        <v>174.99</v>
      </c>
      <c r="L14" s="19">
        <v>0.16</v>
      </c>
      <c r="M14" s="19">
        <v>197.68</v>
      </c>
      <c r="N14" s="19">
        <v>36.92</v>
      </c>
      <c r="O14" s="19">
        <v>0</v>
      </c>
    </row>
    <row r="15" spans="1:15" ht="26.1" customHeight="1">
      <c r="A15" s="17">
        <v>12</v>
      </c>
      <c r="B15" s="18" t="s">
        <v>26</v>
      </c>
      <c r="C15" s="18">
        <v>92</v>
      </c>
      <c r="D15" s="19">
        <v>2909.8799999999997</v>
      </c>
      <c r="E15" s="19">
        <v>1758.14</v>
      </c>
      <c r="F15" s="19">
        <v>861.94</v>
      </c>
      <c r="G15" s="19">
        <v>333.4</v>
      </c>
      <c r="H15" s="19">
        <v>92.78</v>
      </c>
      <c r="I15" s="19">
        <v>159.54000000000002</v>
      </c>
      <c r="J15" s="19">
        <v>91.45</v>
      </c>
      <c r="K15" s="19">
        <v>65.38</v>
      </c>
      <c r="L15" s="19">
        <v>0.44</v>
      </c>
      <c r="M15" s="19">
        <v>49.52</v>
      </c>
      <c r="N15" s="19">
        <v>23.48</v>
      </c>
      <c r="O15" s="19">
        <v>0</v>
      </c>
    </row>
    <row r="16" spans="1:15" ht="26.1" customHeight="1">
      <c r="A16" s="17">
        <v>13</v>
      </c>
      <c r="B16" s="18" t="s">
        <v>27</v>
      </c>
      <c r="C16" s="18">
        <v>127</v>
      </c>
      <c r="D16" s="19">
        <v>5769.65</v>
      </c>
      <c r="E16" s="19">
        <v>2976.49</v>
      </c>
      <c r="F16" s="19">
        <v>2421.33</v>
      </c>
      <c r="G16" s="19">
        <v>1798.83</v>
      </c>
      <c r="H16" s="19">
        <v>521.78</v>
      </c>
      <c r="I16" s="19">
        <v>662.38</v>
      </c>
      <c r="J16" s="19">
        <v>417.91</v>
      </c>
      <c r="K16" s="19">
        <v>543</v>
      </c>
      <c r="L16" s="19">
        <v>77.5</v>
      </c>
      <c r="M16" s="19">
        <v>437</v>
      </c>
      <c r="N16" s="19">
        <v>163</v>
      </c>
      <c r="O16" s="19">
        <v>0</v>
      </c>
    </row>
    <row r="17" spans="1:15" ht="26.1" customHeight="1">
      <c r="A17" s="17">
        <v>14</v>
      </c>
      <c r="B17" s="18" t="s">
        <v>28</v>
      </c>
      <c r="C17" s="18">
        <v>58</v>
      </c>
      <c r="D17" s="19">
        <v>5000.51</v>
      </c>
      <c r="E17" s="19">
        <v>4071.44</v>
      </c>
      <c r="F17" s="19">
        <v>2109.02</v>
      </c>
      <c r="G17" s="19">
        <v>781.15</v>
      </c>
      <c r="H17" s="19">
        <v>76.86</v>
      </c>
      <c r="I17" s="19">
        <v>645.70000000000005</v>
      </c>
      <c r="J17" s="19">
        <v>625.91999999999996</v>
      </c>
      <c r="K17" s="19">
        <v>111.36</v>
      </c>
      <c r="L17" s="19">
        <v>0.33</v>
      </c>
      <c r="M17" s="19">
        <v>3.55</v>
      </c>
      <c r="N17" s="19">
        <v>62.89</v>
      </c>
      <c r="O17" s="19">
        <v>0</v>
      </c>
    </row>
    <row r="18" spans="1:15" ht="26.1" customHeight="1">
      <c r="A18" s="17">
        <v>15</v>
      </c>
      <c r="B18" s="18" t="s">
        <v>29</v>
      </c>
      <c r="C18" s="18">
        <v>13</v>
      </c>
      <c r="D18" s="19">
        <v>825.04</v>
      </c>
      <c r="E18" s="19">
        <v>1415.23</v>
      </c>
      <c r="F18" s="19">
        <v>576.21</v>
      </c>
      <c r="G18" s="19">
        <v>70.86</v>
      </c>
      <c r="H18" s="19">
        <v>3.45</v>
      </c>
      <c r="I18" s="19">
        <v>35.72</v>
      </c>
      <c r="J18" s="19">
        <v>3145</v>
      </c>
      <c r="K18" s="19">
        <v>0.98</v>
      </c>
      <c r="L18" s="19">
        <v>0</v>
      </c>
      <c r="M18" s="19">
        <v>10.26</v>
      </c>
      <c r="N18" s="19">
        <v>8.67</v>
      </c>
      <c r="O18" s="19">
        <v>0</v>
      </c>
    </row>
    <row r="19" spans="1:15" ht="26.1" customHeight="1">
      <c r="A19" s="17">
        <v>16</v>
      </c>
      <c r="B19" s="18" t="s">
        <v>30</v>
      </c>
      <c r="C19" s="18">
        <v>156</v>
      </c>
      <c r="D19" s="19">
        <v>5116.2700000000004</v>
      </c>
      <c r="E19" s="19">
        <v>3323.4</v>
      </c>
      <c r="F19" s="19">
        <v>3692.87</v>
      </c>
      <c r="G19" s="19">
        <v>1538.07</v>
      </c>
      <c r="H19" s="19">
        <v>513.89</v>
      </c>
      <c r="I19" s="19">
        <v>1653.17</v>
      </c>
      <c r="J19" s="19">
        <v>707.44</v>
      </c>
      <c r="K19" s="19">
        <v>392.09</v>
      </c>
      <c r="L19" s="19">
        <v>0.83</v>
      </c>
      <c r="M19" s="19">
        <v>207.19</v>
      </c>
      <c r="N19" s="19">
        <v>45.9</v>
      </c>
      <c r="O19" s="19">
        <v>0</v>
      </c>
    </row>
    <row r="20" spans="1:15" ht="26.1" customHeight="1">
      <c r="A20" s="17">
        <v>17</v>
      </c>
      <c r="B20" s="18" t="s">
        <v>59</v>
      </c>
      <c r="C20" s="18">
        <v>5</v>
      </c>
      <c r="D20" s="19">
        <v>102.94</v>
      </c>
      <c r="E20" s="19">
        <v>82.99</v>
      </c>
      <c r="F20" s="19">
        <v>205.7</v>
      </c>
      <c r="G20" s="19">
        <v>25.37</v>
      </c>
      <c r="H20" s="19">
        <v>0</v>
      </c>
      <c r="I20" s="19">
        <v>81.239999999999995</v>
      </c>
      <c r="J20" s="19">
        <v>4.87</v>
      </c>
      <c r="K20" s="19">
        <v>0.17</v>
      </c>
      <c r="L20" s="19">
        <v>9.1000000000000004E-3</v>
      </c>
      <c r="M20" s="19">
        <v>4.51</v>
      </c>
      <c r="N20" s="19">
        <v>0.38</v>
      </c>
      <c r="O20" s="19">
        <v>0</v>
      </c>
    </row>
    <row r="21" spans="1:15" ht="26.1" customHeight="1">
      <c r="A21" s="17">
        <v>18</v>
      </c>
      <c r="B21" s="18" t="s">
        <v>31</v>
      </c>
      <c r="C21" s="21">
        <v>15</v>
      </c>
      <c r="D21" s="22">
        <v>1110.7</v>
      </c>
      <c r="E21" s="22">
        <v>921.05</v>
      </c>
      <c r="F21" s="22">
        <v>237.3</v>
      </c>
      <c r="G21" s="22">
        <v>70.77</v>
      </c>
      <c r="H21" s="22">
        <v>2.81</v>
      </c>
      <c r="I21" s="22">
        <v>42.56</v>
      </c>
      <c r="J21" s="22">
        <v>30.86</v>
      </c>
      <c r="K21" s="22">
        <v>3.12</v>
      </c>
      <c r="L21" s="22">
        <v>0.2</v>
      </c>
      <c r="M21" s="22">
        <v>0</v>
      </c>
      <c r="N21" s="22">
        <v>2.14</v>
      </c>
      <c r="O21" s="22">
        <v>0</v>
      </c>
    </row>
    <row r="22" spans="1:15" ht="26.1" customHeight="1">
      <c r="A22" s="17">
        <v>19</v>
      </c>
      <c r="B22" s="18" t="s">
        <v>32</v>
      </c>
      <c r="C22" s="18">
        <v>823</v>
      </c>
      <c r="D22" s="19">
        <v>58106</v>
      </c>
      <c r="E22" s="19">
        <v>51953.03</v>
      </c>
      <c r="F22" s="19">
        <v>23200.03</v>
      </c>
      <c r="G22" s="19">
        <v>8433.14</v>
      </c>
      <c r="H22" s="19">
        <v>2946.07</v>
      </c>
      <c r="I22" s="19">
        <v>4282.8500000000004</v>
      </c>
      <c r="J22" s="19">
        <v>3042.91</v>
      </c>
      <c r="K22" s="19">
        <v>2191.59</v>
      </c>
      <c r="L22" s="19">
        <v>5</v>
      </c>
      <c r="M22" s="19">
        <v>1725</v>
      </c>
      <c r="N22" s="19">
        <v>0</v>
      </c>
      <c r="O22" s="19">
        <v>0</v>
      </c>
    </row>
    <row r="23" spans="1:15" ht="26.1" customHeight="1">
      <c r="A23" s="17">
        <v>20</v>
      </c>
      <c r="B23" s="18" t="s">
        <v>33</v>
      </c>
      <c r="C23" s="18">
        <v>3</v>
      </c>
      <c r="D23" s="19">
        <v>196.89000000000001</v>
      </c>
      <c r="E23" s="19">
        <v>460.68</v>
      </c>
      <c r="F23" s="19">
        <v>230.34</v>
      </c>
      <c r="G23" s="19">
        <v>14.74</v>
      </c>
      <c r="H23" s="19">
        <v>0.2</v>
      </c>
      <c r="I23" s="19">
        <v>8.85</v>
      </c>
      <c r="J23" s="19">
        <v>7.84</v>
      </c>
      <c r="K23" s="19">
        <v>0.01</v>
      </c>
      <c r="L23" s="19">
        <v>0.01</v>
      </c>
      <c r="M23" s="19">
        <v>0.85</v>
      </c>
      <c r="N23" s="19">
        <v>0.03</v>
      </c>
      <c r="O23" s="19">
        <v>0</v>
      </c>
    </row>
    <row r="24" spans="1:15" ht="26.1" customHeight="1">
      <c r="A24" s="17">
        <v>21</v>
      </c>
      <c r="B24" s="18" t="s">
        <v>34</v>
      </c>
      <c r="C24" s="18">
        <v>1</v>
      </c>
      <c r="D24" s="19">
        <v>111.12</v>
      </c>
      <c r="E24" s="19">
        <v>140.9</v>
      </c>
      <c r="F24" s="19">
        <v>70.45</v>
      </c>
      <c r="G24" s="19">
        <v>7.1</v>
      </c>
      <c r="H24" s="19">
        <v>0</v>
      </c>
      <c r="I24" s="19">
        <v>3.04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</row>
    <row r="25" spans="1:15" ht="26.1" customHeight="1">
      <c r="A25" s="17">
        <v>22</v>
      </c>
      <c r="B25" s="18" t="s">
        <v>35</v>
      </c>
      <c r="C25" s="18">
        <v>90</v>
      </c>
      <c r="D25" s="19">
        <v>4945.93</v>
      </c>
      <c r="E25" s="19">
        <v>3056.53</v>
      </c>
      <c r="F25" s="19">
        <v>1180.7</v>
      </c>
      <c r="G25" s="19">
        <v>517.51</v>
      </c>
      <c r="H25" s="19">
        <v>91.28</v>
      </c>
      <c r="I25" s="19">
        <v>298.74</v>
      </c>
      <c r="J25" s="19">
        <v>254.6</v>
      </c>
      <c r="K25" s="19">
        <v>87.91</v>
      </c>
      <c r="L25" s="19">
        <v>0.35</v>
      </c>
      <c r="M25" s="19">
        <v>84.88</v>
      </c>
      <c r="N25" s="19">
        <v>44.6</v>
      </c>
      <c r="O25" s="19">
        <v>0</v>
      </c>
    </row>
    <row r="26" spans="1:15" ht="26.1" customHeight="1">
      <c r="A26" s="17">
        <v>23</v>
      </c>
      <c r="B26" s="18" t="s">
        <v>36</v>
      </c>
      <c r="C26" s="18">
        <v>244</v>
      </c>
      <c r="D26" s="19">
        <v>12971.93</v>
      </c>
      <c r="E26" s="19">
        <v>7098.74</v>
      </c>
      <c r="F26" s="19">
        <v>4578.5999999999995</v>
      </c>
      <c r="G26" s="19">
        <v>2534</v>
      </c>
      <c r="H26" s="19">
        <v>1134.9100000000001</v>
      </c>
      <c r="I26" s="19">
        <v>1576.52</v>
      </c>
      <c r="J26" s="19">
        <v>321.72000000000003</v>
      </c>
      <c r="K26" s="19">
        <v>1573.05</v>
      </c>
      <c r="L26" s="19">
        <v>3.35</v>
      </c>
      <c r="M26" s="19">
        <v>364.76</v>
      </c>
      <c r="N26" s="19">
        <v>366.64</v>
      </c>
      <c r="O26" s="19">
        <v>215.29</v>
      </c>
    </row>
    <row r="27" spans="1:15" ht="26.1" customHeight="1">
      <c r="A27" s="17">
        <v>24</v>
      </c>
      <c r="B27" s="18" t="s">
        <v>77</v>
      </c>
      <c r="C27" s="18">
        <v>116</v>
      </c>
      <c r="D27" s="19">
        <v>8342.34</v>
      </c>
      <c r="E27" s="19">
        <v>5622.83</v>
      </c>
      <c r="F27" s="19">
        <v>3664.83</v>
      </c>
      <c r="G27" s="19">
        <v>2572.7800000000002</v>
      </c>
      <c r="H27" s="19">
        <v>803.78</v>
      </c>
      <c r="I27" s="19">
        <v>738.54</v>
      </c>
      <c r="J27" s="19">
        <v>234.46</v>
      </c>
      <c r="K27" s="19">
        <v>595.1</v>
      </c>
      <c r="L27" s="19">
        <v>0.89</v>
      </c>
      <c r="M27" s="19">
        <v>293.25</v>
      </c>
      <c r="N27" s="19">
        <v>71.89</v>
      </c>
      <c r="O27" s="19">
        <v>0</v>
      </c>
    </row>
    <row r="28" spans="1:15" ht="26.1" customHeight="1">
      <c r="A28" s="17">
        <v>25</v>
      </c>
      <c r="B28" s="18" t="s">
        <v>37</v>
      </c>
      <c r="C28" s="18">
        <v>135</v>
      </c>
      <c r="D28" s="19">
        <v>4459.05</v>
      </c>
      <c r="E28" s="19">
        <v>1751.22</v>
      </c>
      <c r="F28" s="19">
        <v>1325.87</v>
      </c>
      <c r="G28" s="19">
        <v>1230.8699999999999</v>
      </c>
      <c r="H28" s="19">
        <v>430.08</v>
      </c>
      <c r="I28" s="19">
        <v>521.03</v>
      </c>
      <c r="J28" s="19">
        <v>277.38</v>
      </c>
      <c r="K28" s="19">
        <v>511.09</v>
      </c>
      <c r="L28" s="19">
        <v>1.49</v>
      </c>
      <c r="M28" s="19">
        <v>316.36</v>
      </c>
      <c r="N28" s="19">
        <v>190.53</v>
      </c>
      <c r="O28" s="19">
        <v>0</v>
      </c>
    </row>
    <row r="29" spans="1:15" ht="26.1" customHeight="1">
      <c r="A29" s="17">
        <v>26</v>
      </c>
      <c r="B29" s="18" t="s">
        <v>38</v>
      </c>
      <c r="C29" s="18">
        <v>18</v>
      </c>
      <c r="D29" s="19">
        <v>593.99</v>
      </c>
      <c r="E29" s="19">
        <v>168.2</v>
      </c>
      <c r="F29" s="19">
        <v>168.20000000000002</v>
      </c>
      <c r="G29" s="19">
        <v>146.19</v>
      </c>
      <c r="H29" s="19">
        <v>19.920000000000002</v>
      </c>
      <c r="I29" s="19">
        <v>87.35</v>
      </c>
      <c r="J29" s="19">
        <v>57.12</v>
      </c>
      <c r="K29" s="19">
        <v>9.48</v>
      </c>
      <c r="L29" s="19">
        <v>0.01</v>
      </c>
      <c r="M29" s="19">
        <v>16.47</v>
      </c>
      <c r="N29" s="19">
        <v>7.52</v>
      </c>
      <c r="O29" s="19">
        <v>0</v>
      </c>
    </row>
    <row r="30" spans="1:15" s="15" customFormat="1" ht="26.1" customHeight="1">
      <c r="A30" s="58" t="s">
        <v>39</v>
      </c>
      <c r="B30" s="58"/>
      <c r="C30" s="23">
        <v>2889</v>
      </c>
      <c r="D30" s="24">
        <v>153828.68999999997</v>
      </c>
      <c r="E30" s="24">
        <f t="shared" ref="E30:O30" si="0">SUM(E4:E29)</f>
        <v>113136.04</v>
      </c>
      <c r="F30" s="24">
        <v>64558.179999999986</v>
      </c>
      <c r="G30" s="24">
        <f t="shared" si="0"/>
        <v>30571.929999999993</v>
      </c>
      <c r="H30" s="24">
        <f t="shared" si="0"/>
        <v>9570.2999999999993</v>
      </c>
      <c r="I30" s="24">
        <v>17254.099999999999</v>
      </c>
      <c r="J30" s="24">
        <f t="shared" si="0"/>
        <v>12970.7</v>
      </c>
      <c r="K30" s="24">
        <f t="shared" si="0"/>
        <v>8593.3900000000012</v>
      </c>
      <c r="L30" s="24">
        <f t="shared" si="0"/>
        <v>113.9991</v>
      </c>
      <c r="M30" s="24">
        <f t="shared" si="0"/>
        <v>5552.3700000000017</v>
      </c>
      <c r="N30" s="24">
        <f t="shared" si="0"/>
        <v>1878.5600000000004</v>
      </c>
      <c r="O30" s="24">
        <f t="shared" si="0"/>
        <v>220.29</v>
      </c>
    </row>
    <row r="31" spans="1:15" ht="26.1" customHeight="1">
      <c r="A31" s="17">
        <v>27</v>
      </c>
      <c r="B31" s="18" t="s">
        <v>40</v>
      </c>
      <c r="C31" s="18">
        <v>110</v>
      </c>
      <c r="D31" s="19">
        <v>8165.58</v>
      </c>
      <c r="E31" s="19">
        <v>5368.42</v>
      </c>
      <c r="F31" s="19">
        <v>5244.75</v>
      </c>
      <c r="G31" s="19">
        <v>2192.89</v>
      </c>
      <c r="H31" s="19">
        <v>569.86</v>
      </c>
      <c r="I31" s="19">
        <v>1057.4000000000001</v>
      </c>
      <c r="J31" s="19">
        <v>313.37</v>
      </c>
      <c r="K31" s="19">
        <v>71.680000000000007</v>
      </c>
      <c r="L31" s="19">
        <v>2.06</v>
      </c>
      <c r="M31" s="19">
        <v>613.67999999999995</v>
      </c>
      <c r="N31" s="19">
        <v>427.37</v>
      </c>
      <c r="O31" s="19">
        <v>0</v>
      </c>
    </row>
    <row r="32" spans="1:15" ht="26.1" customHeight="1">
      <c r="A32" s="17">
        <v>28</v>
      </c>
      <c r="B32" s="18" t="s">
        <v>75</v>
      </c>
      <c r="C32" s="18">
        <v>1</v>
      </c>
      <c r="D32" s="19">
        <v>11.07</v>
      </c>
      <c r="E32" s="19">
        <v>4.2300000000000004</v>
      </c>
      <c r="F32" s="19">
        <v>4.2300000000000004</v>
      </c>
      <c r="G32" s="19">
        <v>2.09</v>
      </c>
      <c r="H32" s="19">
        <v>0.56999999999999995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</row>
    <row r="33" spans="1:15" ht="26.1" customHeight="1">
      <c r="A33" s="17">
        <v>29</v>
      </c>
      <c r="B33" s="18" t="s">
        <v>72</v>
      </c>
      <c r="C33" s="18">
        <v>14</v>
      </c>
      <c r="D33" s="19">
        <v>139.61000000000001</v>
      </c>
      <c r="E33" s="19">
        <v>212.54</v>
      </c>
      <c r="F33" s="19">
        <v>212.54</v>
      </c>
      <c r="G33" s="19">
        <v>186.07</v>
      </c>
      <c r="H33" s="19">
        <v>140.52000000000001</v>
      </c>
      <c r="I33" s="19">
        <v>27.86</v>
      </c>
      <c r="J33" s="19">
        <v>17.68</v>
      </c>
      <c r="K33" s="19">
        <v>105.01</v>
      </c>
      <c r="L33" s="19">
        <v>0</v>
      </c>
      <c r="M33" s="19">
        <v>13.75</v>
      </c>
      <c r="N33" s="19">
        <v>0.04</v>
      </c>
      <c r="O33" s="19">
        <v>0</v>
      </c>
    </row>
    <row r="34" spans="1:15" ht="26.1" customHeight="1">
      <c r="A34" s="17">
        <v>30</v>
      </c>
      <c r="B34" s="18" t="s">
        <v>41</v>
      </c>
      <c r="C34" s="18">
        <v>25</v>
      </c>
      <c r="D34" s="19">
        <v>455.35</v>
      </c>
      <c r="E34" s="19">
        <v>219.18</v>
      </c>
      <c r="F34" s="19">
        <v>219.18</v>
      </c>
      <c r="G34" s="19">
        <v>51.74</v>
      </c>
      <c r="H34" s="19">
        <v>43.91</v>
      </c>
      <c r="I34" s="19">
        <v>37.82</v>
      </c>
      <c r="J34" s="19">
        <v>17.23</v>
      </c>
      <c r="K34" s="19">
        <v>14.56</v>
      </c>
      <c r="L34" s="19">
        <v>0</v>
      </c>
      <c r="M34" s="19">
        <v>16.489999999999998</v>
      </c>
      <c r="N34" s="19">
        <v>0.91</v>
      </c>
      <c r="O34" s="19">
        <v>0</v>
      </c>
    </row>
    <row r="35" spans="1:15" ht="26.1" customHeight="1">
      <c r="A35" s="17">
        <v>31</v>
      </c>
      <c r="B35" s="18" t="s">
        <v>42</v>
      </c>
      <c r="C35" s="18">
        <v>119</v>
      </c>
      <c r="D35" s="19">
        <v>4373.45</v>
      </c>
      <c r="E35" s="19">
        <v>3377.49</v>
      </c>
      <c r="F35" s="19">
        <v>3377.4900000000002</v>
      </c>
      <c r="G35" s="19">
        <v>973.98</v>
      </c>
      <c r="H35" s="19">
        <v>483.55</v>
      </c>
      <c r="I35" s="19">
        <v>457.38</v>
      </c>
      <c r="J35" s="19">
        <v>78.64</v>
      </c>
      <c r="K35" s="19">
        <v>454.52</v>
      </c>
      <c r="L35" s="19">
        <v>0</v>
      </c>
      <c r="M35" s="19">
        <v>146.62</v>
      </c>
      <c r="N35" s="19">
        <v>29.64</v>
      </c>
      <c r="O35" s="19">
        <v>0</v>
      </c>
    </row>
    <row r="36" spans="1:15" ht="26.1" customHeight="1">
      <c r="A36" s="17">
        <v>32</v>
      </c>
      <c r="B36" s="18" t="s">
        <v>43</v>
      </c>
      <c r="C36" s="18">
        <v>127</v>
      </c>
      <c r="D36" s="19">
        <v>4264.59</v>
      </c>
      <c r="E36" s="19">
        <v>3497.85</v>
      </c>
      <c r="F36" s="19">
        <v>3497.8500000000004</v>
      </c>
      <c r="G36" s="19">
        <v>768.04</v>
      </c>
      <c r="H36" s="19">
        <v>395.39</v>
      </c>
      <c r="I36" s="19">
        <v>229.85</v>
      </c>
      <c r="J36" s="19">
        <v>196.59</v>
      </c>
      <c r="K36" s="19">
        <v>258.99</v>
      </c>
      <c r="L36" s="19">
        <v>0</v>
      </c>
      <c r="M36" s="19">
        <v>185.2</v>
      </c>
      <c r="N36" s="19">
        <v>118.3</v>
      </c>
      <c r="O36" s="19">
        <v>0</v>
      </c>
    </row>
    <row r="37" spans="1:15" ht="26.1" customHeight="1">
      <c r="A37" s="17">
        <v>33</v>
      </c>
      <c r="B37" s="18" t="s">
        <v>44</v>
      </c>
      <c r="C37" s="18">
        <v>25</v>
      </c>
      <c r="D37" s="19">
        <v>1350.1599999999999</v>
      </c>
      <c r="E37" s="19">
        <v>907.21</v>
      </c>
      <c r="F37" s="19">
        <v>907.21</v>
      </c>
      <c r="G37" s="19">
        <v>580.54</v>
      </c>
      <c r="H37" s="19">
        <v>39.32</v>
      </c>
      <c r="I37" s="19">
        <v>568.0200000000001</v>
      </c>
      <c r="J37" s="19">
        <v>0</v>
      </c>
      <c r="K37" s="19">
        <v>59.22</v>
      </c>
      <c r="L37" s="19">
        <v>0</v>
      </c>
      <c r="M37" s="19">
        <v>0</v>
      </c>
      <c r="N37" s="19">
        <v>17.18</v>
      </c>
      <c r="O37" s="19">
        <v>0</v>
      </c>
    </row>
    <row r="38" spans="1:15" ht="26.1" customHeight="1">
      <c r="A38" s="17">
        <v>34</v>
      </c>
      <c r="B38" s="18" t="s">
        <v>45</v>
      </c>
      <c r="C38" s="18">
        <v>7</v>
      </c>
      <c r="D38" s="19">
        <v>926.91</v>
      </c>
      <c r="E38" s="19">
        <v>3.49</v>
      </c>
      <c r="F38" s="19">
        <v>3.49</v>
      </c>
      <c r="G38" s="19">
        <v>0.26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</row>
    <row r="39" spans="1:15" ht="26.1" customHeight="1">
      <c r="A39" s="17">
        <v>35</v>
      </c>
      <c r="B39" s="18" t="s">
        <v>46</v>
      </c>
      <c r="C39" s="18">
        <v>8</v>
      </c>
      <c r="D39" s="19">
        <v>604.93999999999994</v>
      </c>
      <c r="E39" s="19">
        <v>326.52</v>
      </c>
      <c r="F39" s="19">
        <v>426.63</v>
      </c>
      <c r="G39" s="19">
        <v>131.96</v>
      </c>
      <c r="H39" s="19">
        <v>54.7</v>
      </c>
      <c r="I39" s="19">
        <v>74.5</v>
      </c>
      <c r="J39" s="19">
        <v>0.67</v>
      </c>
      <c r="K39" s="19">
        <v>11.54</v>
      </c>
      <c r="L39" s="19">
        <v>0</v>
      </c>
      <c r="M39" s="19">
        <v>3.75</v>
      </c>
      <c r="N39" s="19">
        <v>2.85</v>
      </c>
      <c r="O39" s="19">
        <v>0</v>
      </c>
    </row>
    <row r="40" spans="1:15" ht="26.1" customHeight="1">
      <c r="A40" s="17">
        <v>36</v>
      </c>
      <c r="B40" s="18" t="s">
        <v>47</v>
      </c>
      <c r="C40" s="21">
        <v>5</v>
      </c>
      <c r="D40" s="22">
        <v>329.23</v>
      </c>
      <c r="E40" s="22">
        <v>138.11000000000001</v>
      </c>
      <c r="F40" s="22">
        <v>138.11000000000001</v>
      </c>
      <c r="G40" s="22">
        <v>31.02</v>
      </c>
      <c r="H40" s="22">
        <v>25.59</v>
      </c>
      <c r="I40" s="22">
        <v>0</v>
      </c>
      <c r="J40" s="22">
        <v>0.7</v>
      </c>
      <c r="K40" s="22">
        <v>1.1000000000000001</v>
      </c>
      <c r="L40" s="22">
        <v>0</v>
      </c>
      <c r="M40" s="22">
        <v>1.6</v>
      </c>
      <c r="N40" s="22">
        <v>1.8</v>
      </c>
      <c r="O40" s="22">
        <v>0</v>
      </c>
    </row>
    <row r="41" spans="1:15" ht="26.1" customHeight="1">
      <c r="A41" s="17">
        <v>37</v>
      </c>
      <c r="B41" s="18" t="s">
        <v>48</v>
      </c>
      <c r="C41" s="21">
        <v>8</v>
      </c>
      <c r="D41" s="22">
        <v>320.77</v>
      </c>
      <c r="E41" s="22">
        <v>138.63</v>
      </c>
      <c r="F41" s="22">
        <v>138.63000000000002</v>
      </c>
      <c r="G41" s="22">
        <v>138.63</v>
      </c>
      <c r="H41" s="22">
        <v>42.54</v>
      </c>
      <c r="I41" s="22">
        <v>0</v>
      </c>
      <c r="J41" s="22">
        <v>0</v>
      </c>
      <c r="K41" s="22">
        <v>35.19</v>
      </c>
      <c r="L41" s="22">
        <v>0</v>
      </c>
      <c r="M41" s="22">
        <v>0</v>
      </c>
      <c r="N41" s="22">
        <v>0.05</v>
      </c>
      <c r="O41" s="22">
        <v>0</v>
      </c>
    </row>
    <row r="42" spans="1:15" ht="26.1" customHeight="1">
      <c r="A42" s="17">
        <v>38</v>
      </c>
      <c r="B42" s="18" t="s">
        <v>49</v>
      </c>
      <c r="C42" s="18">
        <v>2</v>
      </c>
      <c r="D42" s="19">
        <v>588.42999999999995</v>
      </c>
      <c r="E42" s="19">
        <v>6.71</v>
      </c>
      <c r="F42" s="19">
        <v>6.71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</row>
    <row r="43" spans="1:15" ht="26.1" customHeight="1">
      <c r="A43" s="17">
        <v>39</v>
      </c>
      <c r="B43" s="18" t="s">
        <v>50</v>
      </c>
      <c r="C43" s="18">
        <v>2</v>
      </c>
      <c r="D43" s="19">
        <v>56.269999999999996</v>
      </c>
      <c r="E43" s="19">
        <v>118.59</v>
      </c>
      <c r="F43" s="19">
        <v>118.59</v>
      </c>
      <c r="G43" s="19">
        <v>30.84</v>
      </c>
      <c r="H43" s="19">
        <v>5.78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</row>
    <row r="44" spans="1:15" ht="26.1" customHeight="1">
      <c r="A44" s="17">
        <v>40</v>
      </c>
      <c r="B44" s="18" t="s">
        <v>73</v>
      </c>
      <c r="C44" s="21">
        <v>4</v>
      </c>
      <c r="D44" s="22">
        <v>1699.62</v>
      </c>
      <c r="E44" s="22">
        <v>345.02</v>
      </c>
      <c r="F44" s="22">
        <v>345.02</v>
      </c>
      <c r="G44" s="22">
        <v>344.55</v>
      </c>
      <c r="H44" s="22">
        <v>344.55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1:15" s="15" customFormat="1" ht="26.1" customHeight="1">
      <c r="A45" s="58" t="s">
        <v>51</v>
      </c>
      <c r="B45" s="58"/>
      <c r="C45" s="23">
        <v>457</v>
      </c>
      <c r="D45" s="24">
        <v>23285.98</v>
      </c>
      <c r="E45" s="24">
        <f t="shared" ref="E45:O45" si="1">SUM(E31:E44)</f>
        <v>14663.990000000002</v>
      </c>
      <c r="F45" s="24">
        <v>14640.429999999998</v>
      </c>
      <c r="G45" s="24">
        <f t="shared" si="1"/>
        <v>5432.6100000000006</v>
      </c>
      <c r="H45" s="24">
        <f t="shared" si="1"/>
        <v>2146.2800000000002</v>
      </c>
      <c r="I45" s="24">
        <v>2452.83</v>
      </c>
      <c r="J45" s="24">
        <f t="shared" si="1"/>
        <v>624.88</v>
      </c>
      <c r="K45" s="24">
        <f t="shared" si="1"/>
        <v>1011.81</v>
      </c>
      <c r="L45" s="24">
        <f t="shared" si="1"/>
        <v>2.06</v>
      </c>
      <c r="M45" s="24">
        <f t="shared" si="1"/>
        <v>981.09</v>
      </c>
      <c r="N45" s="24">
        <f t="shared" si="1"/>
        <v>598.13999999999987</v>
      </c>
      <c r="O45" s="24">
        <f t="shared" si="1"/>
        <v>0</v>
      </c>
    </row>
    <row r="46" spans="1:15" ht="26.1" customHeight="1">
      <c r="A46" s="17">
        <v>41</v>
      </c>
      <c r="B46" s="18" t="s">
        <v>60</v>
      </c>
      <c r="C46" s="25">
        <v>547</v>
      </c>
      <c r="D46" s="19">
        <v>7627.86</v>
      </c>
      <c r="E46" s="19">
        <v>4310.04</v>
      </c>
      <c r="F46" s="19">
        <v>4310.04</v>
      </c>
      <c r="G46" s="19">
        <v>3634.85</v>
      </c>
      <c r="H46" s="19">
        <v>1468.47</v>
      </c>
      <c r="I46" s="19">
        <v>1173.2</v>
      </c>
      <c r="J46" s="19">
        <v>746.81</v>
      </c>
      <c r="K46" s="19">
        <v>1655.38</v>
      </c>
      <c r="L46" s="19">
        <v>0</v>
      </c>
      <c r="M46" s="19">
        <v>938.22</v>
      </c>
      <c r="N46" s="19">
        <v>392.46</v>
      </c>
      <c r="O46" s="19">
        <v>283.91000000000003</v>
      </c>
    </row>
    <row r="47" spans="1:15" ht="26.1" customHeight="1">
      <c r="A47" s="17">
        <v>42</v>
      </c>
      <c r="B47" s="18" t="s">
        <v>52</v>
      </c>
      <c r="C47" s="25">
        <v>436</v>
      </c>
      <c r="D47" s="19">
        <v>4314.3599999999997</v>
      </c>
      <c r="E47" s="19">
        <v>2776.67</v>
      </c>
      <c r="F47" s="19">
        <v>2776.67</v>
      </c>
      <c r="G47" s="19">
        <v>2381.75</v>
      </c>
      <c r="H47" s="19">
        <v>1727.27</v>
      </c>
      <c r="I47" s="19">
        <v>482.71999999999997</v>
      </c>
      <c r="J47" s="19">
        <v>100.23</v>
      </c>
      <c r="K47" s="19">
        <v>947.39</v>
      </c>
      <c r="L47" s="19">
        <v>0</v>
      </c>
      <c r="M47" s="19">
        <v>613.91999999999996</v>
      </c>
      <c r="N47" s="19">
        <v>892.42</v>
      </c>
      <c r="O47" s="19">
        <v>763.02</v>
      </c>
    </row>
    <row r="48" spans="1:15" s="15" customFormat="1" ht="26.1" customHeight="1">
      <c r="A48" s="58" t="s">
        <v>53</v>
      </c>
      <c r="B48" s="58"/>
      <c r="C48" s="23">
        <v>983</v>
      </c>
      <c r="D48" s="24">
        <v>11942.22</v>
      </c>
      <c r="E48" s="24">
        <f t="shared" ref="E48:O48" si="2">SUM(E46:E47)</f>
        <v>7086.71</v>
      </c>
      <c r="F48" s="24">
        <v>7086.71</v>
      </c>
      <c r="G48" s="24">
        <f t="shared" si="2"/>
        <v>6016.6</v>
      </c>
      <c r="H48" s="24">
        <f t="shared" si="2"/>
        <v>3195.74</v>
      </c>
      <c r="I48" s="24">
        <v>1655.9199999999998</v>
      </c>
      <c r="J48" s="24">
        <f t="shared" si="2"/>
        <v>847.04</v>
      </c>
      <c r="K48" s="24">
        <f t="shared" si="2"/>
        <v>2602.77</v>
      </c>
      <c r="L48" s="24">
        <f t="shared" si="2"/>
        <v>0</v>
      </c>
      <c r="M48" s="24">
        <f t="shared" si="2"/>
        <v>1552.1399999999999</v>
      </c>
      <c r="N48" s="24">
        <f t="shared" si="2"/>
        <v>1284.8799999999999</v>
      </c>
      <c r="O48" s="24">
        <f t="shared" si="2"/>
        <v>1046.93</v>
      </c>
    </row>
    <row r="49" spans="1:16" ht="26.1" customHeight="1">
      <c r="A49" s="61" t="s">
        <v>54</v>
      </c>
      <c r="B49" s="61"/>
      <c r="C49" s="26">
        <v>0</v>
      </c>
      <c r="D49" s="22">
        <v>0</v>
      </c>
      <c r="E49" s="22">
        <v>0</v>
      </c>
      <c r="F49" s="22">
        <v>7653.71</v>
      </c>
      <c r="G49" s="22">
        <v>7653.71</v>
      </c>
      <c r="H49" s="22">
        <v>7653.71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7"/>
    </row>
    <row r="50" spans="1:16" s="15" customFormat="1" ht="26.1" customHeight="1">
      <c r="A50" s="58" t="s">
        <v>55</v>
      </c>
      <c r="B50" s="58"/>
      <c r="C50" s="23">
        <v>4329</v>
      </c>
      <c r="D50" s="24">
        <v>189056.88999999996</v>
      </c>
      <c r="E50" s="24">
        <f t="shared" ref="E50:O50" si="3">SUM(E30,E45,E48,E49)</f>
        <v>134886.74</v>
      </c>
      <c r="F50" s="24">
        <v>93939.029999999984</v>
      </c>
      <c r="G50" s="24">
        <f t="shared" si="3"/>
        <v>49674.849999999991</v>
      </c>
      <c r="H50" s="24">
        <f t="shared" si="3"/>
        <v>22566.03</v>
      </c>
      <c r="I50" s="24">
        <v>21362.85</v>
      </c>
      <c r="J50" s="24">
        <f t="shared" si="3"/>
        <v>14442.619999999999</v>
      </c>
      <c r="K50" s="24">
        <f t="shared" si="3"/>
        <v>12207.970000000001</v>
      </c>
      <c r="L50" s="24">
        <f t="shared" si="3"/>
        <v>116.0591</v>
      </c>
      <c r="M50" s="24">
        <f t="shared" si="3"/>
        <v>8085.6000000000022</v>
      </c>
      <c r="N50" s="24">
        <f t="shared" si="3"/>
        <v>3761.58</v>
      </c>
      <c r="O50" s="24">
        <f t="shared" si="3"/>
        <v>1267.22</v>
      </c>
    </row>
    <row r="51" spans="1:16" ht="26.1" customHeight="1">
      <c r="A51" s="17">
        <v>43</v>
      </c>
      <c r="B51" s="18" t="s">
        <v>56</v>
      </c>
      <c r="C51" s="21">
        <v>338</v>
      </c>
      <c r="D51" s="28">
        <v>7148.15</v>
      </c>
      <c r="E51" s="28">
        <v>8700.1200000000008</v>
      </c>
      <c r="F51" s="28">
        <v>8700.119999999999</v>
      </c>
      <c r="G51" s="28">
        <v>8200.83</v>
      </c>
      <c r="H51" s="28">
        <v>7369.29</v>
      </c>
      <c r="I51" s="28">
        <v>92.19</v>
      </c>
      <c r="J51" s="28">
        <v>734.49</v>
      </c>
      <c r="K51" s="28">
        <v>7032.03</v>
      </c>
      <c r="L51" s="28">
        <v>0</v>
      </c>
      <c r="M51" s="28">
        <v>439.03</v>
      </c>
      <c r="N51" s="28">
        <v>1461.75</v>
      </c>
      <c r="O51" s="28">
        <v>12.21</v>
      </c>
    </row>
    <row r="52" spans="1:16" ht="26.1" customHeight="1">
      <c r="A52" s="17">
        <v>44</v>
      </c>
      <c r="B52" s="18" t="s">
        <v>76</v>
      </c>
      <c r="C52" s="21">
        <v>5</v>
      </c>
      <c r="D52" s="22">
        <v>26.9</v>
      </c>
      <c r="E52" s="22">
        <v>26.9</v>
      </c>
      <c r="F52" s="22">
        <v>26.9</v>
      </c>
      <c r="G52" s="22">
        <v>0</v>
      </c>
      <c r="H52" s="22">
        <v>21.44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1:16" s="15" customFormat="1" ht="26.1" customHeight="1">
      <c r="A53" s="58" t="s">
        <v>57</v>
      </c>
      <c r="B53" s="58"/>
      <c r="C53" s="23">
        <v>343</v>
      </c>
      <c r="D53" s="24">
        <v>7175.0499999999993</v>
      </c>
      <c r="E53" s="24">
        <f t="shared" ref="E53:O53" si="4">SUM(E51:E52)</f>
        <v>8727.02</v>
      </c>
      <c r="F53" s="24">
        <v>8727.0199999999986</v>
      </c>
      <c r="G53" s="24">
        <f t="shared" si="4"/>
        <v>8200.83</v>
      </c>
      <c r="H53" s="24">
        <f t="shared" si="4"/>
        <v>7390.73</v>
      </c>
      <c r="I53" s="24">
        <v>92.19</v>
      </c>
      <c r="J53" s="24">
        <f t="shared" si="4"/>
        <v>734.49</v>
      </c>
      <c r="K53" s="24">
        <f t="shared" si="4"/>
        <v>7032.03</v>
      </c>
      <c r="L53" s="24">
        <f t="shared" si="4"/>
        <v>0</v>
      </c>
      <c r="M53" s="24">
        <f t="shared" si="4"/>
        <v>439.03</v>
      </c>
      <c r="N53" s="24">
        <f t="shared" si="4"/>
        <v>1461.75</v>
      </c>
      <c r="O53" s="24">
        <f t="shared" si="4"/>
        <v>12.21</v>
      </c>
    </row>
    <row r="54" spans="1:16" s="15" customFormat="1" ht="26.1" customHeight="1">
      <c r="A54" s="58" t="s">
        <v>58</v>
      </c>
      <c r="B54" s="58"/>
      <c r="C54" s="23">
        <v>4672</v>
      </c>
      <c r="D54" s="24">
        <v>196231.93999999994</v>
      </c>
      <c r="E54" s="24">
        <f t="shared" ref="E54:O54" si="5">SUM(E50,E53)</f>
        <v>143613.75999999998</v>
      </c>
      <c r="F54" s="24">
        <v>102666.04999999999</v>
      </c>
      <c r="G54" s="24">
        <f t="shared" si="5"/>
        <v>57875.679999999993</v>
      </c>
      <c r="H54" s="24">
        <f t="shared" si="5"/>
        <v>29956.76</v>
      </c>
      <c r="I54" s="24">
        <v>21455.039999999997</v>
      </c>
      <c r="J54" s="24">
        <f t="shared" si="5"/>
        <v>15177.109999999999</v>
      </c>
      <c r="K54" s="24">
        <f t="shared" si="5"/>
        <v>19240</v>
      </c>
      <c r="L54" s="24">
        <f t="shared" si="5"/>
        <v>116.0591</v>
      </c>
      <c r="M54" s="24">
        <f t="shared" si="5"/>
        <v>8524.6300000000028</v>
      </c>
      <c r="N54" s="24">
        <f t="shared" si="5"/>
        <v>5223.33</v>
      </c>
      <c r="O54" s="24">
        <f t="shared" si="5"/>
        <v>1279.43</v>
      </c>
    </row>
  </sheetData>
  <mergeCells count="10">
    <mergeCell ref="N1:O1"/>
    <mergeCell ref="A50:B50"/>
    <mergeCell ref="A53:B53"/>
    <mergeCell ref="A54:B54"/>
    <mergeCell ref="A2:M2"/>
    <mergeCell ref="N2:O2"/>
    <mergeCell ref="A30:B30"/>
    <mergeCell ref="A45:B45"/>
    <mergeCell ref="A48:B48"/>
    <mergeCell ref="A49:B49"/>
  </mergeCells>
  <printOptions horizontalCentered="1" verticalCentered="1"/>
  <pageMargins left="0.25" right="0.25" top="0.75" bottom="0.75" header="0.3" footer="0.3"/>
  <pageSetup paperSize="9" scale="5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topLeftCell="F1" zoomScale="115" zoomScaleSheetLayoutView="115" workbookViewId="0">
      <selection activeCell="K1" sqref="K1:L1"/>
    </sheetView>
  </sheetViews>
  <sheetFormatPr defaultRowHeight="15"/>
  <cols>
    <col min="1" max="1" width="6.28515625" style="32" customWidth="1"/>
    <col min="2" max="2" width="25.42578125" style="38" bestFit="1" customWidth="1"/>
    <col min="3" max="12" width="11.5703125" style="38" customWidth="1"/>
    <col min="13" max="13" width="9.140625" style="38"/>
    <col min="14" max="14" width="15.28515625" style="38" customWidth="1"/>
    <col min="15" max="15" width="21.28515625" style="38" customWidth="1"/>
    <col min="16" max="16" width="13.5703125" style="38" bestFit="1" customWidth="1"/>
    <col min="17" max="19" width="9.140625" style="38"/>
    <col min="20" max="20" width="10.140625" style="38" bestFit="1" customWidth="1"/>
    <col min="21" max="21" width="9.140625" style="38"/>
    <col min="22" max="22" width="11.28515625" style="38" bestFit="1" customWidth="1"/>
    <col min="23" max="16384" width="9.140625" style="38"/>
  </cols>
  <sheetData>
    <row r="1" spans="1:23">
      <c r="K1" s="62"/>
      <c r="L1" s="62"/>
    </row>
    <row r="2" spans="1:23" s="12" customFormat="1" ht="15" customHeight="1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 t="s">
        <v>70</v>
      </c>
      <c r="L2" s="63"/>
    </row>
    <row r="3" spans="1:23" s="12" customFormat="1" ht="113.25" customHeight="1">
      <c r="A3" s="1" t="s">
        <v>1</v>
      </c>
      <c r="B3" s="1" t="s">
        <v>2</v>
      </c>
      <c r="C3" s="2" t="s">
        <v>3</v>
      </c>
      <c r="D3" s="2" t="s">
        <v>69</v>
      </c>
      <c r="E3" s="2" t="s">
        <v>68</v>
      </c>
      <c r="F3" s="2" t="s">
        <v>67</v>
      </c>
      <c r="G3" s="2" t="s">
        <v>66</v>
      </c>
      <c r="H3" s="2" t="s">
        <v>65</v>
      </c>
      <c r="I3" s="2" t="s">
        <v>64</v>
      </c>
      <c r="J3" s="2" t="s">
        <v>63</v>
      </c>
      <c r="K3" s="2" t="s">
        <v>62</v>
      </c>
      <c r="L3" s="2" t="s">
        <v>61</v>
      </c>
      <c r="M3" s="3"/>
      <c r="N3" s="4"/>
      <c r="O3" s="5"/>
      <c r="P3" s="6"/>
      <c r="Q3" s="7"/>
      <c r="R3" s="8"/>
      <c r="S3" s="7"/>
      <c r="T3" s="9"/>
      <c r="U3" s="10"/>
      <c r="V3" s="9"/>
      <c r="W3" s="11"/>
    </row>
    <row r="4" spans="1:23" ht="20.100000000000001" customHeight="1">
      <c r="A4" s="31">
        <v>1</v>
      </c>
      <c r="B4" s="33" t="s">
        <v>16</v>
      </c>
      <c r="C4" s="47">
        <v>93</v>
      </c>
      <c r="D4" s="48">
        <v>173.59</v>
      </c>
      <c r="E4" s="49">
        <v>5.4232977799438888</v>
      </c>
      <c r="F4" s="49">
        <f>('BANKING KEY INDICATOR-1'!E4/'BANKING KEY INDICATOR-1'!D4)*100</f>
        <v>79.772273007151995</v>
      </c>
      <c r="G4" s="49">
        <v>36.275391930817726</v>
      </c>
      <c r="H4" s="49">
        <v>8.6718403409126399</v>
      </c>
      <c r="I4" s="49">
        <v>27.212753313639539</v>
      </c>
      <c r="J4" s="49">
        <v>3.09295742965865E-2</v>
      </c>
      <c r="K4" s="49">
        <v>12.16063383757912</v>
      </c>
      <c r="L4" s="49">
        <v>79.772273007151995</v>
      </c>
      <c r="M4" s="34"/>
      <c r="N4" s="35"/>
      <c r="O4" s="36"/>
      <c r="P4" s="35"/>
      <c r="Q4" s="36"/>
      <c r="R4" s="36"/>
      <c r="S4" s="36"/>
      <c r="T4" s="34"/>
      <c r="U4" s="37"/>
      <c r="V4" s="34"/>
      <c r="W4" s="37"/>
    </row>
    <row r="5" spans="1:23" ht="20.100000000000001" customHeight="1">
      <c r="A5" s="31">
        <v>2</v>
      </c>
      <c r="B5" s="33" t="s">
        <v>17</v>
      </c>
      <c r="C5" s="47">
        <v>153</v>
      </c>
      <c r="D5" s="48">
        <v>303.8</v>
      </c>
      <c r="E5" s="49">
        <v>12.858388426603915</v>
      </c>
      <c r="F5" s="49">
        <f>('BANKING KEY INDICATOR-1'!E5/'BANKING KEY INDICATOR-1'!D5)*100</f>
        <v>43.026329421581558</v>
      </c>
      <c r="G5" s="49">
        <v>47.34917423581895</v>
      </c>
      <c r="H5" s="49">
        <v>13.556330576553547</v>
      </c>
      <c r="I5" s="49">
        <v>36.320729418074549</v>
      </c>
      <c r="J5" s="49">
        <v>0.43467955609355557</v>
      </c>
      <c r="K5" s="49">
        <v>12.547298384024785</v>
      </c>
      <c r="L5" s="49">
        <v>43.026329421581558</v>
      </c>
      <c r="M5" s="34"/>
      <c r="N5" s="35"/>
      <c r="O5" s="36"/>
      <c r="P5" s="35"/>
      <c r="Q5" s="36"/>
      <c r="R5" s="36"/>
      <c r="S5" s="36"/>
      <c r="T5" s="34"/>
      <c r="U5" s="37"/>
      <c r="V5" s="34"/>
      <c r="W5" s="37"/>
    </row>
    <row r="6" spans="1:23" ht="20.100000000000001" customHeight="1">
      <c r="A6" s="31">
        <v>3</v>
      </c>
      <c r="B6" s="33" t="s">
        <v>18</v>
      </c>
      <c r="C6" s="47">
        <v>125</v>
      </c>
      <c r="D6" s="48">
        <v>394.04</v>
      </c>
      <c r="E6" s="49">
        <v>16.161897886861794</v>
      </c>
      <c r="F6" s="49">
        <f>('BANKING KEY INDICATOR-1'!E6/'BANKING KEY INDICATOR-1'!D6)*100</f>
        <v>0</v>
      </c>
      <c r="G6" s="49">
        <v>77.632809423808908</v>
      </c>
      <c r="H6" s="49">
        <v>11.391340727129545</v>
      </c>
      <c r="I6" s="49">
        <v>19.717342491084398</v>
      </c>
      <c r="J6" s="49">
        <v>1.7226670166688541E-2</v>
      </c>
      <c r="K6" s="49">
        <v>3.9272706391914949</v>
      </c>
      <c r="L6" s="49">
        <v>0</v>
      </c>
      <c r="M6" s="34"/>
      <c r="N6" s="35"/>
      <c r="O6" s="36"/>
      <c r="P6" s="35"/>
      <c r="Q6" s="36"/>
      <c r="R6" s="36"/>
      <c r="S6" s="36"/>
      <c r="T6" s="34"/>
      <c r="U6" s="37"/>
      <c r="V6" s="34"/>
      <c r="W6" s="37"/>
    </row>
    <row r="7" spans="1:23" ht="20.100000000000001" customHeight="1">
      <c r="A7" s="31">
        <v>4</v>
      </c>
      <c r="B7" s="33" t="s">
        <v>19</v>
      </c>
      <c r="C7" s="47">
        <v>225</v>
      </c>
      <c r="D7" s="48">
        <v>433.16</v>
      </c>
      <c r="E7" s="49">
        <v>8.7033747779751334</v>
      </c>
      <c r="F7" s="49">
        <f>('BANKING KEY INDICATOR-1'!E7/'BANKING KEY INDICATOR-1'!D7)*100</f>
        <v>66.169581418010878</v>
      </c>
      <c r="G7" s="49">
        <v>53.536926452504751</v>
      </c>
      <c r="H7" s="49">
        <v>18.14616268696302</v>
      </c>
      <c r="I7" s="49">
        <v>29.878888642854733</v>
      </c>
      <c r="J7" s="49">
        <v>4.641424816955065E-2</v>
      </c>
      <c r="K7" s="49">
        <v>13.860781366789098</v>
      </c>
      <c r="L7" s="49">
        <v>66.219502941376163</v>
      </c>
      <c r="M7" s="34"/>
      <c r="N7" s="35"/>
      <c r="O7" s="36"/>
      <c r="P7" s="35"/>
      <c r="Q7" s="36"/>
      <c r="R7" s="36"/>
      <c r="S7" s="36"/>
      <c r="T7" s="34"/>
      <c r="U7" s="37"/>
      <c r="V7" s="34"/>
      <c r="W7" s="37"/>
    </row>
    <row r="8" spans="1:23" ht="20.100000000000001" customHeight="1">
      <c r="A8" s="31">
        <v>5</v>
      </c>
      <c r="B8" s="33" t="s">
        <v>20</v>
      </c>
      <c r="C8" s="47">
        <v>8</v>
      </c>
      <c r="D8" s="48">
        <v>4.05</v>
      </c>
      <c r="E8" s="49">
        <v>6.7759745691818623</v>
      </c>
      <c r="F8" s="49">
        <f>('BANKING KEY INDICATOR-1'!E8/'BANKING KEY INDICATOR-1'!D8)*100</f>
        <v>16.441106893326733</v>
      </c>
      <c r="G8" s="49">
        <v>76.961686464781664</v>
      </c>
      <c r="H8" s="49">
        <v>3.4465450895097871</v>
      </c>
      <c r="I8" s="49">
        <v>0</v>
      </c>
      <c r="J8" s="49">
        <v>1.6730801405387317E-2</v>
      </c>
      <c r="K8" s="49">
        <v>15.258490881713232</v>
      </c>
      <c r="L8" s="49">
        <v>16.441106893326733</v>
      </c>
      <c r="M8" s="34"/>
      <c r="N8" s="35"/>
      <c r="O8" s="36"/>
      <c r="P8" s="35"/>
      <c r="Q8" s="36"/>
      <c r="R8" s="36"/>
      <c r="S8" s="36"/>
      <c r="T8" s="34"/>
      <c r="U8" s="37"/>
      <c r="V8" s="34"/>
      <c r="W8" s="37"/>
    </row>
    <row r="9" spans="1:23" ht="20.100000000000001" customHeight="1">
      <c r="A9" s="31">
        <v>6</v>
      </c>
      <c r="B9" s="33" t="s">
        <v>71</v>
      </c>
      <c r="C9" s="47">
        <v>5</v>
      </c>
      <c r="D9" s="48">
        <v>0</v>
      </c>
      <c r="E9" s="49">
        <v>0</v>
      </c>
      <c r="F9" s="49">
        <f>('BANKING KEY INDICATOR-1'!E9/'BANKING KEY INDICATOR-1'!D9)*100</f>
        <v>62.48012718600954</v>
      </c>
      <c r="G9" s="49">
        <v>93.89312977099236</v>
      </c>
      <c r="H9" s="49">
        <v>0</v>
      </c>
      <c r="I9" s="49">
        <v>4.8780487804878048</v>
      </c>
      <c r="J9" s="49">
        <v>0</v>
      </c>
      <c r="K9" s="49">
        <v>2.7989821882951653</v>
      </c>
      <c r="L9" s="49">
        <v>62.48012718600954</v>
      </c>
      <c r="M9" s="34"/>
      <c r="N9" s="35"/>
      <c r="O9" s="36"/>
      <c r="P9" s="35"/>
      <c r="Q9" s="36"/>
      <c r="R9" s="36"/>
      <c r="S9" s="36"/>
      <c r="T9" s="34"/>
      <c r="U9" s="37"/>
      <c r="V9" s="34"/>
      <c r="W9" s="37"/>
    </row>
    <row r="10" spans="1:23" ht="20.100000000000001" customHeight="1">
      <c r="A10" s="31">
        <v>7</v>
      </c>
      <c r="B10" s="33" t="s">
        <v>21</v>
      </c>
      <c r="C10" s="47">
        <v>160</v>
      </c>
      <c r="D10" s="48">
        <v>67.73</v>
      </c>
      <c r="E10" s="49">
        <v>2.2117290542107102</v>
      </c>
      <c r="F10" s="49">
        <f>('BANKING KEY INDICATOR-1'!E10/'BANKING KEY INDICATOR-1'!D10)*100</f>
        <v>72.150354685053586</v>
      </c>
      <c r="G10" s="49">
        <v>38.22473884094034</v>
      </c>
      <c r="H10" s="49">
        <v>11.039378769621626</v>
      </c>
      <c r="I10" s="49">
        <v>14.182100874794971</v>
      </c>
      <c r="J10" s="49">
        <v>0.18482779339779448</v>
      </c>
      <c r="K10" s="49">
        <v>0.24491315379566408</v>
      </c>
      <c r="L10" s="49">
        <v>72.150354685053586</v>
      </c>
      <c r="M10" s="34"/>
      <c r="N10" s="35"/>
      <c r="O10" s="36"/>
      <c r="P10" s="35"/>
      <c r="Q10" s="36"/>
      <c r="R10" s="36"/>
      <c r="S10" s="36"/>
      <c r="T10" s="34"/>
      <c r="U10" s="37"/>
      <c r="V10" s="34"/>
      <c r="W10" s="37"/>
    </row>
    <row r="11" spans="1:23" ht="20.100000000000001" customHeight="1">
      <c r="A11" s="31">
        <v>8</v>
      </c>
      <c r="B11" s="33" t="s">
        <v>22</v>
      </c>
      <c r="C11" s="47">
        <v>105</v>
      </c>
      <c r="D11" s="48">
        <v>158.71</v>
      </c>
      <c r="E11" s="49">
        <v>10.560179917626471</v>
      </c>
      <c r="F11" s="49">
        <f>('BANKING KEY INDICATOR-1'!E11/'BANKING KEY INDICATOR-1'!D11)*100</f>
        <v>54.351057687534791</v>
      </c>
      <c r="G11" s="49">
        <v>58.603642267334699</v>
      </c>
      <c r="H11" s="49">
        <v>27.132695903280961</v>
      </c>
      <c r="I11" s="49">
        <v>30.913075071529132</v>
      </c>
      <c r="J11" s="49">
        <v>0.18297835532400475</v>
      </c>
      <c r="K11" s="49">
        <v>19.281261020287307</v>
      </c>
      <c r="L11" s="49">
        <v>54.351057687534777</v>
      </c>
      <c r="M11" s="34"/>
      <c r="N11" s="35"/>
      <c r="O11" s="36"/>
      <c r="P11" s="35"/>
      <c r="Q11" s="36"/>
      <c r="R11" s="36"/>
      <c r="S11" s="36"/>
      <c r="T11" s="34"/>
      <c r="U11" s="37"/>
      <c r="V11" s="34"/>
      <c r="W11" s="37"/>
    </row>
    <row r="12" spans="1:23" ht="20.100000000000001" customHeight="1">
      <c r="A12" s="31">
        <v>9</v>
      </c>
      <c r="B12" s="33" t="s">
        <v>23</v>
      </c>
      <c r="C12" s="47">
        <v>38</v>
      </c>
      <c r="D12" s="48">
        <v>40.42</v>
      </c>
      <c r="E12" s="49">
        <v>2.1507321641409844</v>
      </c>
      <c r="F12" s="49">
        <f>('BANKING KEY INDICATOR-1'!E12/'BANKING KEY INDICATOR-1'!D12)*100</f>
        <v>117.88018877010499</v>
      </c>
      <c r="G12" s="49">
        <v>29.287629831431978</v>
      </c>
      <c r="H12" s="49">
        <v>5.862634088200239</v>
      </c>
      <c r="I12" s="49">
        <v>0</v>
      </c>
      <c r="J12" s="49">
        <v>1.0641920653839607E-3</v>
      </c>
      <c r="K12" s="49">
        <v>2.7296526477098588</v>
      </c>
      <c r="L12" s="49">
        <v>58.94009438505249</v>
      </c>
      <c r="M12" s="34"/>
      <c r="N12" s="35"/>
      <c r="O12" s="36"/>
      <c r="P12" s="35"/>
      <c r="Q12" s="36"/>
      <c r="R12" s="36"/>
      <c r="S12" s="36"/>
      <c r="T12" s="34"/>
      <c r="U12" s="37"/>
      <c r="V12" s="34"/>
      <c r="W12" s="37"/>
    </row>
    <row r="13" spans="1:23" ht="20.100000000000001" customHeight="1">
      <c r="A13" s="31">
        <v>10</v>
      </c>
      <c r="B13" s="33" t="s">
        <v>24</v>
      </c>
      <c r="C13" s="47">
        <v>18</v>
      </c>
      <c r="D13" s="48">
        <v>5.84</v>
      </c>
      <c r="E13" s="49">
        <v>3.5456256450731591</v>
      </c>
      <c r="F13" s="49">
        <f>('BANKING KEY INDICATOR-1'!E13/'BANKING KEY INDICATOR-1'!D13)*100</f>
        <v>57.97301339359899</v>
      </c>
      <c r="G13" s="49">
        <v>28.188938133689511</v>
      </c>
      <c r="H13" s="49">
        <v>2.5924351891202719</v>
      </c>
      <c r="I13" s="49">
        <v>8.6151195347835454</v>
      </c>
      <c r="J13" s="49">
        <v>0.60712767895088338</v>
      </c>
      <c r="K13" s="49">
        <v>7.285532147410601</v>
      </c>
      <c r="L13" s="49">
        <v>57.97301339359899</v>
      </c>
      <c r="M13" s="34"/>
      <c r="N13" s="35"/>
      <c r="O13" s="36"/>
      <c r="P13" s="35"/>
      <c r="Q13" s="36"/>
      <c r="R13" s="36"/>
      <c r="S13" s="36"/>
      <c r="T13" s="34"/>
      <c r="U13" s="37"/>
      <c r="V13" s="34"/>
      <c r="W13" s="37"/>
    </row>
    <row r="14" spans="1:23" ht="20.100000000000001" customHeight="1">
      <c r="A14" s="31">
        <v>11</v>
      </c>
      <c r="B14" s="33" t="s">
        <v>25</v>
      </c>
      <c r="C14" s="47">
        <v>63</v>
      </c>
      <c r="D14" s="48">
        <v>31.84</v>
      </c>
      <c r="E14" s="49">
        <v>2.4066515495086924</v>
      </c>
      <c r="F14" s="49">
        <f>('BANKING KEY INDICATOR-1'!E14/'BANKING KEY INDICATOR-1'!D14)*100</f>
        <v>124.71084079215393</v>
      </c>
      <c r="G14" s="49">
        <v>72.731670445956169</v>
      </c>
      <c r="H14" s="49">
        <v>22.02796674225246</v>
      </c>
      <c r="I14" s="49">
        <v>18.185691719321582</v>
      </c>
      <c r="J14" s="49">
        <v>1.2093726379440665E-2</v>
      </c>
      <c r="K14" s="49">
        <v>14.941798941798941</v>
      </c>
      <c r="L14" s="49">
        <v>124.71084079215393</v>
      </c>
      <c r="M14" s="34"/>
      <c r="N14" s="35"/>
      <c r="O14" s="36"/>
      <c r="P14" s="35"/>
      <c r="Q14" s="36"/>
      <c r="R14" s="36"/>
      <c r="S14" s="36"/>
      <c r="T14" s="34"/>
      <c r="U14" s="37"/>
      <c r="V14" s="34"/>
      <c r="W14" s="37"/>
    </row>
    <row r="15" spans="1:23" ht="20.100000000000001" customHeight="1">
      <c r="A15" s="31">
        <v>12</v>
      </c>
      <c r="B15" s="33" t="s">
        <v>26</v>
      </c>
      <c r="C15" s="47">
        <v>92</v>
      </c>
      <c r="D15" s="50">
        <v>73.709999999999994</v>
      </c>
      <c r="E15" s="51">
        <v>8.5516393252430554</v>
      </c>
      <c r="F15" s="49">
        <f>('BANKING KEY INDICATOR-1'!E15/'BANKING KEY INDICATOR-1'!D15)*100</f>
        <v>60.419673663518779</v>
      </c>
      <c r="G15" s="51">
        <v>38.680186555908755</v>
      </c>
      <c r="H15" s="51">
        <v>10.764090307910063</v>
      </c>
      <c r="I15" s="51">
        <v>19.610077984403119</v>
      </c>
      <c r="J15" s="51">
        <v>5.1047636726454272E-2</v>
      </c>
      <c r="K15" s="51">
        <v>5.7451794788500363</v>
      </c>
      <c r="L15" s="51">
        <v>60.419673663518772</v>
      </c>
      <c r="M15" s="34"/>
      <c r="N15" s="35"/>
      <c r="O15" s="36"/>
      <c r="P15" s="35"/>
      <c r="Q15" s="36"/>
      <c r="R15" s="36"/>
      <c r="S15" s="36"/>
      <c r="T15" s="34"/>
      <c r="U15" s="37"/>
      <c r="V15" s="34"/>
      <c r="W15" s="37"/>
    </row>
    <row r="16" spans="1:23" ht="20.100000000000001" customHeight="1">
      <c r="A16" s="31">
        <v>13</v>
      </c>
      <c r="B16" s="33" t="s">
        <v>27</v>
      </c>
      <c r="C16" s="47">
        <v>127</v>
      </c>
      <c r="D16" s="48">
        <v>256.56</v>
      </c>
      <c r="E16" s="49">
        <v>10.595829564743344</v>
      </c>
      <c r="F16" s="49">
        <f>('BANKING KEY INDICATOR-1'!E16/'BANKING KEY INDICATOR-1'!D16)*100</f>
        <v>51.588744551229283</v>
      </c>
      <c r="G16" s="49">
        <v>74.290988836713709</v>
      </c>
      <c r="H16" s="49">
        <v>21.549313806874736</v>
      </c>
      <c r="I16" s="49">
        <v>30.186287753706576</v>
      </c>
      <c r="J16" s="49">
        <v>3.2007202653087354</v>
      </c>
      <c r="K16" s="49">
        <v>18.047932334708612</v>
      </c>
      <c r="L16" s="49">
        <v>51.588744551229283</v>
      </c>
      <c r="M16" s="34"/>
      <c r="N16" s="35"/>
      <c r="O16" s="36"/>
      <c r="P16" s="35"/>
      <c r="Q16" s="36"/>
      <c r="R16" s="36"/>
      <c r="S16" s="36"/>
      <c r="T16" s="34"/>
      <c r="U16" s="37"/>
      <c r="V16" s="34"/>
      <c r="W16" s="37"/>
    </row>
    <row r="17" spans="1:23" ht="20.100000000000001" customHeight="1">
      <c r="A17" s="31">
        <v>14</v>
      </c>
      <c r="B17" s="33" t="s">
        <v>28</v>
      </c>
      <c r="C17" s="47">
        <v>58</v>
      </c>
      <c r="D17" s="48">
        <v>165.82</v>
      </c>
      <c r="E17" s="49">
        <v>7.862419512380157</v>
      </c>
      <c r="F17" s="49">
        <f>('BANKING KEY INDICATOR-1'!E17/'BANKING KEY INDICATOR-1'!D17)*100</f>
        <v>81.42049510949883</v>
      </c>
      <c r="G17" s="49">
        <v>37.038529743672413</v>
      </c>
      <c r="H17" s="49">
        <v>3.6443466633792001</v>
      </c>
      <c r="I17" s="49">
        <v>14.255904755808743</v>
      </c>
      <c r="J17" s="49">
        <v>1.564707778968431E-2</v>
      </c>
      <c r="K17" s="49">
        <v>0.16832462470720996</v>
      </c>
      <c r="L17" s="49">
        <v>81.42049510949883</v>
      </c>
      <c r="M17" s="34"/>
      <c r="N17" s="35"/>
      <c r="O17" s="36"/>
      <c r="P17" s="35"/>
      <c r="Q17" s="36"/>
      <c r="R17" s="36"/>
      <c r="S17" s="36"/>
      <c r="T17" s="34"/>
      <c r="U17" s="37"/>
      <c r="V17" s="34"/>
      <c r="W17" s="37"/>
    </row>
    <row r="18" spans="1:23" ht="20.100000000000001" customHeight="1">
      <c r="A18" s="31">
        <v>15</v>
      </c>
      <c r="B18" s="33" t="s">
        <v>29</v>
      </c>
      <c r="C18" s="47">
        <v>13</v>
      </c>
      <c r="D18" s="48">
        <v>27.83</v>
      </c>
      <c r="E18" s="49">
        <v>4.8298363443883305</v>
      </c>
      <c r="F18" s="49">
        <f>('BANKING KEY INDICATOR-1'!E18/'BANKING KEY INDICATOR-1'!D18)*100</f>
        <v>171.5347134684379</v>
      </c>
      <c r="G18" s="49">
        <v>12.297599833394074</v>
      </c>
      <c r="H18" s="49">
        <v>0.59874004269276826</v>
      </c>
      <c r="I18" s="49">
        <v>1.3830087496471917</v>
      </c>
      <c r="J18" s="49">
        <v>0</v>
      </c>
      <c r="K18" s="49">
        <v>1.780600822616754</v>
      </c>
      <c r="L18" s="49">
        <v>171.5347134684379</v>
      </c>
      <c r="M18" s="34"/>
      <c r="N18" s="35"/>
      <c r="O18" s="36"/>
      <c r="P18" s="35"/>
      <c r="Q18" s="36"/>
      <c r="R18" s="36"/>
      <c r="S18" s="36"/>
      <c r="T18" s="34"/>
      <c r="U18" s="37"/>
      <c r="V18" s="34"/>
      <c r="W18" s="37"/>
    </row>
    <row r="19" spans="1:23" ht="20.100000000000001" customHeight="1">
      <c r="A19" s="31">
        <v>16</v>
      </c>
      <c r="B19" s="33" t="s">
        <v>30</v>
      </c>
      <c r="C19" s="47">
        <v>156</v>
      </c>
      <c r="D19" s="48">
        <v>333.3</v>
      </c>
      <c r="E19" s="49">
        <v>9.0255004914876515</v>
      </c>
      <c r="F19" s="49">
        <f>('BANKING KEY INDICATOR-1'!E19/'BANKING KEY INDICATOR-1'!D19)*100</f>
        <v>64.957478788257845</v>
      </c>
      <c r="G19" s="49">
        <v>41.64971959478671</v>
      </c>
      <c r="H19" s="49">
        <v>13.915734916203387</v>
      </c>
      <c r="I19" s="49">
        <v>25.492337799970095</v>
      </c>
      <c r="J19" s="49">
        <v>2.2475743798184067E-2</v>
      </c>
      <c r="K19" s="49">
        <v>5.6105413946334428</v>
      </c>
      <c r="L19" s="49">
        <v>64.957478788257845</v>
      </c>
      <c r="M19" s="34"/>
      <c r="N19" s="35"/>
      <c r="O19" s="36"/>
      <c r="P19" s="35"/>
      <c r="Q19" s="36"/>
      <c r="R19" s="36"/>
      <c r="S19" s="36"/>
      <c r="T19" s="34"/>
      <c r="U19" s="37"/>
      <c r="V19" s="34"/>
      <c r="W19" s="37"/>
    </row>
    <row r="20" spans="1:23" ht="20.100000000000001" customHeight="1">
      <c r="A20" s="31">
        <v>17</v>
      </c>
      <c r="B20" s="33" t="s">
        <v>59</v>
      </c>
      <c r="C20" s="47">
        <v>5</v>
      </c>
      <c r="D20" s="48">
        <v>18.59</v>
      </c>
      <c r="E20" s="49">
        <v>9.0374331550802136</v>
      </c>
      <c r="F20" s="49">
        <f>('BANKING KEY INDICATOR-1'!E20/'BANKING KEY INDICATOR-1'!D20)*100</f>
        <v>80.619778511754419</v>
      </c>
      <c r="G20" s="49">
        <v>12.333495381623726</v>
      </c>
      <c r="H20" s="49">
        <v>0</v>
      </c>
      <c r="I20" s="49">
        <v>0.67008277493102086</v>
      </c>
      <c r="J20" s="49">
        <v>4.4239183276616441E-3</v>
      </c>
      <c r="K20" s="49">
        <v>2.1925133689839575</v>
      </c>
      <c r="L20" s="49">
        <v>80.619778511754419</v>
      </c>
      <c r="M20" s="34"/>
      <c r="N20" s="35"/>
      <c r="O20" s="36"/>
      <c r="P20" s="35"/>
      <c r="Q20" s="36"/>
      <c r="R20" s="36"/>
      <c r="S20" s="36"/>
      <c r="T20" s="34"/>
      <c r="U20" s="37"/>
      <c r="V20" s="34"/>
      <c r="W20" s="37"/>
    </row>
    <row r="21" spans="1:23" ht="20.100000000000001" customHeight="1">
      <c r="A21" s="31">
        <v>18</v>
      </c>
      <c r="B21" s="33" t="s">
        <v>31</v>
      </c>
      <c r="C21" s="47">
        <v>15</v>
      </c>
      <c r="D21" s="50">
        <v>5.45</v>
      </c>
      <c r="E21" s="51">
        <v>2.2966708807416771</v>
      </c>
      <c r="F21" s="49">
        <f>('BANKING KEY INDICATOR-1'!E21/'BANKING KEY INDICATOR-1'!D21)*100</f>
        <v>82.925182317457441</v>
      </c>
      <c r="G21" s="51">
        <v>29.823008849557521</v>
      </c>
      <c r="H21" s="51">
        <v>1.1841550779603878</v>
      </c>
      <c r="I21" s="51">
        <v>4.4086477320898689</v>
      </c>
      <c r="J21" s="51">
        <v>8.4281500210703755E-2</v>
      </c>
      <c r="K21" s="51">
        <v>0</v>
      </c>
      <c r="L21" s="51">
        <v>82.925182317457441</v>
      </c>
      <c r="M21" s="34"/>
      <c r="N21" s="39"/>
      <c r="O21" s="36"/>
      <c r="P21" s="39"/>
      <c r="Q21" s="36"/>
      <c r="R21" s="36"/>
      <c r="S21" s="36"/>
      <c r="T21" s="34"/>
      <c r="U21" s="37"/>
      <c r="V21" s="34"/>
      <c r="W21" s="37"/>
    </row>
    <row r="22" spans="1:23" ht="20.100000000000001" customHeight="1">
      <c r="A22" s="31">
        <v>19</v>
      </c>
      <c r="B22" s="33" t="s">
        <v>32</v>
      </c>
      <c r="C22" s="47">
        <v>823</v>
      </c>
      <c r="D22" s="48">
        <v>725.38</v>
      </c>
      <c r="E22" s="49">
        <v>3.1266338879734206</v>
      </c>
      <c r="F22" s="49">
        <f>('BANKING KEY INDICATOR-1'!E22/'BANKING KEY INDICATOR-1'!D22)*100</f>
        <v>89.410783740061262</v>
      </c>
      <c r="G22" s="49">
        <v>36.349694375395202</v>
      </c>
      <c r="H22" s="49">
        <v>12.698561165653665</v>
      </c>
      <c r="I22" s="49">
        <v>25.987828969992201</v>
      </c>
      <c r="J22" s="49">
        <v>2.1551696269358274E-2</v>
      </c>
      <c r="K22" s="49">
        <v>7.4353352129286039</v>
      </c>
      <c r="L22" s="49">
        <v>89.410783740061262</v>
      </c>
      <c r="M22" s="34"/>
      <c r="N22" s="35"/>
      <c r="O22" s="36"/>
      <c r="P22" s="35"/>
      <c r="Q22" s="36"/>
      <c r="R22" s="36"/>
      <c r="S22" s="36"/>
      <c r="T22" s="34"/>
      <c r="U22" s="37"/>
      <c r="V22" s="34"/>
      <c r="W22" s="37"/>
    </row>
    <row r="23" spans="1:23" ht="20.100000000000001" customHeight="1">
      <c r="A23" s="31">
        <v>20</v>
      </c>
      <c r="B23" s="33" t="s">
        <v>33</v>
      </c>
      <c r="C23" s="47">
        <v>3</v>
      </c>
      <c r="D23" s="48">
        <v>1.06</v>
      </c>
      <c r="E23" s="49">
        <v>0.46018928540418508</v>
      </c>
      <c r="F23" s="49">
        <f>('BANKING KEY INDICATOR-1'!E23/'BANKING KEY INDICATOR-1'!D23)*100</f>
        <v>233.97836355325308</v>
      </c>
      <c r="G23" s="49">
        <v>6.3992359121298952</v>
      </c>
      <c r="H23" s="49">
        <v>8.6828167057393421E-2</v>
      </c>
      <c r="I23" s="49">
        <v>6.7842605156038002E-2</v>
      </c>
      <c r="J23" s="49">
        <v>4.3414083528696707E-3</v>
      </c>
      <c r="K23" s="49">
        <v>0.36901970999392203</v>
      </c>
      <c r="L23" s="49">
        <v>233.97836355325313</v>
      </c>
      <c r="M23" s="34"/>
      <c r="N23" s="35"/>
      <c r="O23" s="36"/>
      <c r="P23" s="35"/>
      <c r="Q23" s="36"/>
      <c r="R23" s="36"/>
      <c r="S23" s="36"/>
      <c r="T23" s="34"/>
      <c r="U23" s="37"/>
      <c r="V23" s="34"/>
      <c r="W23" s="37"/>
    </row>
    <row r="24" spans="1:23" ht="20.100000000000001" customHeight="1">
      <c r="A24" s="31">
        <v>21</v>
      </c>
      <c r="B24" s="33" t="s">
        <v>34</v>
      </c>
      <c r="C24" s="47">
        <v>1</v>
      </c>
      <c r="D24" s="48">
        <v>1.71</v>
      </c>
      <c r="E24" s="49">
        <v>2.4272533711852375</v>
      </c>
      <c r="F24" s="49">
        <f>('BANKING KEY INDICATOR-1'!E24/'BANKING KEY INDICATOR-1'!D24)*100</f>
        <v>126.79985601151908</v>
      </c>
      <c r="G24" s="49">
        <v>10.078069552874377</v>
      </c>
      <c r="H24" s="49">
        <v>0</v>
      </c>
      <c r="I24" s="49">
        <v>0</v>
      </c>
      <c r="J24" s="49">
        <v>0</v>
      </c>
      <c r="K24" s="49">
        <v>0</v>
      </c>
      <c r="L24" s="49">
        <v>126.79985601151908</v>
      </c>
      <c r="M24" s="34"/>
      <c r="N24" s="35"/>
      <c r="O24" s="36"/>
      <c r="P24" s="35"/>
      <c r="Q24" s="36"/>
      <c r="R24" s="36"/>
      <c r="S24" s="36"/>
      <c r="T24" s="34"/>
      <c r="U24" s="37"/>
      <c r="V24" s="34"/>
      <c r="W24" s="37"/>
    </row>
    <row r="25" spans="1:23" ht="20.100000000000001" customHeight="1">
      <c r="A25" s="31">
        <v>22</v>
      </c>
      <c r="B25" s="33" t="s">
        <v>35</v>
      </c>
      <c r="C25" s="47">
        <v>90</v>
      </c>
      <c r="D25" s="48">
        <v>109.25</v>
      </c>
      <c r="E25" s="49">
        <v>9.252985517066147</v>
      </c>
      <c r="F25" s="49">
        <f>('BANKING KEY INDICATOR-1'!E25/'BANKING KEY INDICATOR-1'!D25)*100</f>
        <v>61.798893231404406</v>
      </c>
      <c r="G25" s="49">
        <v>43.830778351825181</v>
      </c>
      <c r="H25" s="49">
        <v>7.7310070297281275</v>
      </c>
      <c r="I25" s="49">
        <v>16.987111360166953</v>
      </c>
      <c r="J25" s="49">
        <v>2.964343186245447E-2</v>
      </c>
      <c r="K25" s="49">
        <v>7.188955704243245</v>
      </c>
      <c r="L25" s="49">
        <v>61.798893231404406</v>
      </c>
      <c r="M25" s="34"/>
      <c r="N25" s="35"/>
      <c r="O25" s="36"/>
      <c r="P25" s="35"/>
      <c r="Q25" s="36"/>
      <c r="R25" s="36"/>
      <c r="S25" s="36"/>
      <c r="T25" s="34"/>
      <c r="U25" s="37"/>
      <c r="V25" s="34"/>
      <c r="W25" s="37"/>
    </row>
    <row r="26" spans="1:23" ht="20.100000000000001" customHeight="1">
      <c r="A26" s="31">
        <v>23</v>
      </c>
      <c r="B26" s="33" t="s">
        <v>36</v>
      </c>
      <c r="C26" s="47">
        <v>244</v>
      </c>
      <c r="D26" s="48">
        <v>141.82</v>
      </c>
      <c r="E26" s="49">
        <v>4.8304801869248006</v>
      </c>
      <c r="F26" s="49">
        <f>('BANKING KEY INDICATOR-1'!E26/'BANKING KEY INDICATOR-1'!D26)*100</f>
        <v>54.723853736491023</v>
      </c>
      <c r="G26" s="49">
        <v>86.309665728863678</v>
      </c>
      <c r="H26" s="49">
        <v>38.655762719946594</v>
      </c>
      <c r="I26" s="49">
        <v>62.077742699289665</v>
      </c>
      <c r="J26" s="49">
        <v>0.11410314924691922</v>
      </c>
      <c r="K26" s="49">
        <v>12.423959617703359</v>
      </c>
      <c r="L26" s="49">
        <v>88.162906639794386</v>
      </c>
      <c r="M26" s="34"/>
      <c r="N26" s="35"/>
      <c r="O26" s="36"/>
      <c r="P26" s="35"/>
      <c r="Q26" s="36"/>
      <c r="R26" s="36"/>
      <c r="S26" s="36"/>
      <c r="T26" s="34"/>
      <c r="U26" s="37"/>
      <c r="V26" s="34"/>
      <c r="W26" s="37"/>
    </row>
    <row r="27" spans="1:23" ht="20.100000000000001" customHeight="1">
      <c r="A27" s="31">
        <v>24</v>
      </c>
      <c r="B27" s="46" t="s">
        <v>77</v>
      </c>
      <c r="C27" s="47">
        <v>116</v>
      </c>
      <c r="D27" s="48">
        <v>116.44</v>
      </c>
      <c r="E27" s="49">
        <v>3.177227865958312</v>
      </c>
      <c r="F27" s="49">
        <f>('BANKING KEY INDICATOR-1'!E27/'BANKING KEY INDICATOR-1'!D27)*100</f>
        <v>67.401112877202323</v>
      </c>
      <c r="G27" s="49">
        <v>70.201892038648467</v>
      </c>
      <c r="H27" s="49">
        <v>21.932258795087357</v>
      </c>
      <c r="I27" s="49">
        <v>23.130621351223191</v>
      </c>
      <c r="J27" s="49">
        <v>2.4284891795799533E-2</v>
      </c>
      <c r="K27" s="49">
        <v>8.0017354147395654</v>
      </c>
      <c r="L27" s="49">
        <v>67.401112877202323</v>
      </c>
      <c r="M27" s="34"/>
      <c r="N27" s="35"/>
      <c r="O27" s="36"/>
      <c r="P27" s="35"/>
      <c r="Q27" s="36"/>
      <c r="R27" s="36"/>
      <c r="S27" s="36"/>
      <c r="T27" s="34"/>
      <c r="U27" s="37"/>
      <c r="V27" s="34"/>
      <c r="W27" s="37"/>
    </row>
    <row r="28" spans="1:23" ht="20.100000000000001" customHeight="1">
      <c r="A28" s="31">
        <v>25</v>
      </c>
      <c r="B28" s="33" t="s">
        <v>37</v>
      </c>
      <c r="C28" s="47">
        <v>135</v>
      </c>
      <c r="D28" s="48">
        <v>180.28</v>
      </c>
      <c r="E28" s="49">
        <v>13.597109822229934</v>
      </c>
      <c r="F28" s="49">
        <f>('BANKING KEY INDICATOR-1'!E28/'BANKING KEY INDICATOR-1'!D28)*100</f>
        <v>39.27338782924614</v>
      </c>
      <c r="G28" s="49">
        <v>92.834893315332579</v>
      </c>
      <c r="H28" s="49">
        <v>32.437569294123861</v>
      </c>
      <c r="I28" s="49">
        <v>41.522662831980632</v>
      </c>
      <c r="J28" s="49">
        <v>0.11237904168583648</v>
      </c>
      <c r="K28" s="49">
        <v>23.860559481698811</v>
      </c>
      <c r="L28" s="49">
        <v>39.27338782924614</v>
      </c>
      <c r="M28" s="34"/>
      <c r="N28" s="35"/>
      <c r="O28" s="36"/>
      <c r="P28" s="35"/>
      <c r="Q28" s="36"/>
      <c r="R28" s="36"/>
      <c r="S28" s="36"/>
      <c r="T28" s="34"/>
      <c r="U28" s="37"/>
      <c r="V28" s="34"/>
      <c r="W28" s="37"/>
    </row>
    <row r="29" spans="1:23" ht="20.100000000000001" customHeight="1">
      <c r="A29" s="31">
        <v>26</v>
      </c>
      <c r="B29" s="33" t="s">
        <v>38</v>
      </c>
      <c r="C29" s="47">
        <v>18</v>
      </c>
      <c r="D29" s="48">
        <v>18.07</v>
      </c>
      <c r="E29" s="49">
        <v>10.743162901307969</v>
      </c>
      <c r="F29" s="49">
        <f>('BANKING KEY INDICATOR-1'!E29/'BANKING KEY INDICATOR-1'!D29)*100</f>
        <v>28.316975033249715</v>
      </c>
      <c r="G29" s="49">
        <v>86.914387633769337</v>
      </c>
      <c r="H29" s="49">
        <v>11.843043995243759</v>
      </c>
      <c r="I29" s="49">
        <v>6.4847116765852659</v>
      </c>
      <c r="J29" s="49">
        <v>5.945303210463734E-3</v>
      </c>
      <c r="K29" s="49">
        <v>9.7919143876337689</v>
      </c>
      <c r="L29" s="49">
        <v>28.316975033249715</v>
      </c>
      <c r="M29" s="34"/>
      <c r="N29" s="35"/>
      <c r="O29" s="36"/>
      <c r="P29" s="35"/>
      <c r="Q29" s="36"/>
      <c r="R29" s="36"/>
      <c r="S29" s="36"/>
      <c r="T29" s="34"/>
      <c r="U29" s="37"/>
      <c r="V29" s="34"/>
      <c r="W29" s="37"/>
    </row>
    <row r="30" spans="1:23" s="12" customFormat="1" ht="20.100000000000001" customHeight="1">
      <c r="A30" s="64" t="s">
        <v>39</v>
      </c>
      <c r="B30" s="64"/>
      <c r="C30" s="52">
        <v>2889</v>
      </c>
      <c r="D30" s="52">
        <f>SUM(D4:D29)</f>
        <v>3788.4500000000007</v>
      </c>
      <c r="E30" s="53">
        <v>5.9328762575326692</v>
      </c>
      <c r="F30" s="53">
        <f>('BANKING KEY INDICATOR-1'!E30/'BANKING KEY INDICATOR-1'!D30)*100</f>
        <v>73.546774662125785</v>
      </c>
      <c r="G30" s="53">
        <v>47.87696225209536</v>
      </c>
      <c r="H30" s="53">
        <v>14.987502975482029</v>
      </c>
      <c r="I30" s="53">
        <v>28.108758589987627</v>
      </c>
      <c r="J30" s="53">
        <v>0.17852751224645766</v>
      </c>
      <c r="K30" s="53">
        <v>8.6952511306831752</v>
      </c>
      <c r="L30" s="53">
        <v>74.445420795086548</v>
      </c>
      <c r="M30" s="40"/>
      <c r="N30" s="41"/>
      <c r="O30" s="4"/>
      <c r="P30" s="41"/>
      <c r="Q30" s="4"/>
      <c r="R30" s="4"/>
      <c r="S30" s="4"/>
      <c r="T30" s="40"/>
      <c r="U30" s="11"/>
      <c r="V30" s="40"/>
      <c r="W30" s="11"/>
    </row>
    <row r="31" spans="1:23" ht="20.100000000000001" customHeight="1">
      <c r="A31" s="31">
        <v>27</v>
      </c>
      <c r="B31" s="33" t="s">
        <v>40</v>
      </c>
      <c r="C31" s="47">
        <v>110</v>
      </c>
      <c r="D31" s="48">
        <v>20.56</v>
      </c>
      <c r="E31" s="49">
        <v>0.39201105867772534</v>
      </c>
      <c r="F31" s="49">
        <f>('BANKING KEY INDICATOR-1'!E31/'BANKING KEY INDICATOR-1'!D31)*100</f>
        <v>65.744503146132914</v>
      </c>
      <c r="G31" s="49">
        <v>41.811144477811141</v>
      </c>
      <c r="H31" s="49">
        <v>10.865341532008198</v>
      </c>
      <c r="I31" s="49">
        <v>3.268745810323364</v>
      </c>
      <c r="J31" s="49">
        <v>3.9277372610705949E-2</v>
      </c>
      <c r="K31" s="49">
        <v>11.700843700843699</v>
      </c>
      <c r="L31" s="49">
        <v>65.744503146132914</v>
      </c>
      <c r="M31" s="34"/>
      <c r="N31" s="35"/>
      <c r="O31" s="36"/>
      <c r="P31" s="35"/>
      <c r="Q31" s="36"/>
      <c r="R31" s="36"/>
      <c r="S31" s="36"/>
      <c r="T31" s="34"/>
      <c r="U31" s="37"/>
      <c r="V31" s="34"/>
      <c r="W31" s="37"/>
    </row>
    <row r="32" spans="1:23" ht="20.100000000000001" customHeight="1">
      <c r="A32" s="31">
        <v>28</v>
      </c>
      <c r="B32" s="33" t="s">
        <v>75</v>
      </c>
      <c r="C32" s="47">
        <v>1</v>
      </c>
      <c r="D32" s="48">
        <v>0</v>
      </c>
      <c r="E32" s="49">
        <v>0</v>
      </c>
      <c r="F32" s="49">
        <f>('BANKING KEY INDICATOR-1'!E32/'BANKING KEY INDICATOR-1'!D32)*100</f>
        <v>38.211382113821138</v>
      </c>
      <c r="G32" s="49">
        <v>49.408983451536635</v>
      </c>
      <c r="H32" s="49">
        <v>13.475177304964536</v>
      </c>
      <c r="I32" s="49">
        <v>0</v>
      </c>
      <c r="J32" s="49">
        <v>0</v>
      </c>
      <c r="K32" s="49">
        <v>0</v>
      </c>
      <c r="L32" s="49">
        <v>38.211382113821138</v>
      </c>
      <c r="M32" s="34"/>
      <c r="N32" s="35"/>
      <c r="O32" s="36"/>
      <c r="P32" s="35"/>
      <c r="Q32" s="36"/>
      <c r="R32" s="36"/>
      <c r="S32" s="36"/>
      <c r="T32" s="34"/>
      <c r="U32" s="37"/>
      <c r="V32" s="34"/>
      <c r="W32" s="37"/>
    </row>
    <row r="33" spans="1:23" ht="20.100000000000001" customHeight="1">
      <c r="A33" s="31">
        <v>29</v>
      </c>
      <c r="B33" s="33" t="s">
        <v>72</v>
      </c>
      <c r="C33" s="47">
        <v>14</v>
      </c>
      <c r="D33" s="48">
        <v>1.1000000000000001</v>
      </c>
      <c r="E33" s="49">
        <v>0.51754963771525364</v>
      </c>
      <c r="F33" s="49">
        <f>('BANKING KEY INDICATOR-1'!E33/'BANKING KEY INDICATOR-1'!D33)*100</f>
        <v>152.23837833966044</v>
      </c>
      <c r="G33" s="49">
        <v>87.545873717888398</v>
      </c>
      <c r="H33" s="49">
        <v>66.114613719770404</v>
      </c>
      <c r="I33" s="49">
        <v>56.435749986564197</v>
      </c>
      <c r="J33" s="49">
        <v>0</v>
      </c>
      <c r="K33" s="49">
        <v>6.4693704714406701</v>
      </c>
      <c r="L33" s="49">
        <v>152.23837833966044</v>
      </c>
      <c r="M33" s="34"/>
      <c r="N33" s="35"/>
      <c r="O33" s="36"/>
      <c r="P33" s="35"/>
      <c r="Q33" s="36"/>
      <c r="R33" s="36"/>
      <c r="S33" s="36"/>
      <c r="T33" s="34"/>
      <c r="U33" s="37"/>
      <c r="V33" s="34"/>
      <c r="W33" s="37"/>
    </row>
    <row r="34" spans="1:23" ht="20.100000000000001" customHeight="1">
      <c r="A34" s="31">
        <v>30</v>
      </c>
      <c r="B34" s="33" t="s">
        <v>41</v>
      </c>
      <c r="C34" s="47">
        <v>25</v>
      </c>
      <c r="D34" s="48">
        <v>40.65</v>
      </c>
      <c r="E34" s="49">
        <v>18.546400218998084</v>
      </c>
      <c r="F34" s="49">
        <f>('BANKING KEY INDICATOR-1'!E34/'BANKING KEY INDICATOR-1'!D34)*100</f>
        <v>48.134402108268368</v>
      </c>
      <c r="G34" s="49">
        <v>23.606168446026096</v>
      </c>
      <c r="H34" s="49">
        <v>20.033762204580707</v>
      </c>
      <c r="I34" s="49">
        <v>28.140703517587941</v>
      </c>
      <c r="J34" s="49">
        <v>0</v>
      </c>
      <c r="K34" s="49">
        <v>7.5234966694041425</v>
      </c>
      <c r="L34" s="49">
        <v>48.134402108268368</v>
      </c>
      <c r="M34" s="34"/>
      <c r="N34" s="35"/>
      <c r="O34" s="36"/>
      <c r="P34" s="35"/>
      <c r="Q34" s="36"/>
      <c r="R34" s="36"/>
      <c r="S34" s="36"/>
      <c r="T34" s="34"/>
      <c r="U34" s="37"/>
      <c r="V34" s="34"/>
      <c r="W34" s="37"/>
    </row>
    <row r="35" spans="1:23" ht="20.100000000000001" customHeight="1">
      <c r="A35" s="31">
        <v>31</v>
      </c>
      <c r="B35" s="33" t="s">
        <v>42</v>
      </c>
      <c r="C35" s="47">
        <v>119</v>
      </c>
      <c r="D35" s="48">
        <v>48.48</v>
      </c>
      <c r="E35" s="49">
        <v>1.4353854489576581</v>
      </c>
      <c r="F35" s="49">
        <f>('BANKING KEY INDICATOR-1'!E35/'BANKING KEY INDICATOR-1'!D35)*100</f>
        <v>77.227131898158206</v>
      </c>
      <c r="G35" s="49">
        <v>28.837391080358493</v>
      </c>
      <c r="H35" s="49">
        <v>14.316844757497432</v>
      </c>
      <c r="I35" s="49">
        <v>46.666255980615617</v>
      </c>
      <c r="J35" s="49">
        <v>0</v>
      </c>
      <c r="K35" s="49">
        <v>4.3410935339556893</v>
      </c>
      <c r="L35" s="49">
        <v>77.227131898158206</v>
      </c>
      <c r="M35" s="34"/>
      <c r="N35" s="35"/>
      <c r="O35" s="36"/>
      <c r="P35" s="35"/>
      <c r="Q35" s="36"/>
      <c r="R35" s="36"/>
      <c r="S35" s="36"/>
      <c r="T35" s="34"/>
      <c r="U35" s="37"/>
      <c r="V35" s="34"/>
      <c r="W35" s="37"/>
    </row>
    <row r="36" spans="1:23" ht="20.100000000000001" customHeight="1">
      <c r="A36" s="31">
        <v>32</v>
      </c>
      <c r="B36" s="33" t="s">
        <v>43</v>
      </c>
      <c r="C36" s="47">
        <v>127</v>
      </c>
      <c r="D36" s="48">
        <v>0</v>
      </c>
      <c r="E36" s="49">
        <v>0</v>
      </c>
      <c r="F36" s="49">
        <f>('BANKING KEY INDICATOR-1'!E36/'BANKING KEY INDICATOR-1'!D36)*100</f>
        <v>82.02078042672332</v>
      </c>
      <c r="G36" s="49">
        <v>21.957488171305233</v>
      </c>
      <c r="H36" s="49">
        <v>11.303800906270995</v>
      </c>
      <c r="I36" s="49">
        <v>33.720899953127443</v>
      </c>
      <c r="J36" s="49">
        <v>0</v>
      </c>
      <c r="K36" s="49">
        <v>5.294681018339837</v>
      </c>
      <c r="L36" s="49">
        <v>82.02078042672332</v>
      </c>
      <c r="M36" s="34"/>
      <c r="N36" s="35"/>
      <c r="O36" s="36"/>
      <c r="P36" s="35"/>
      <c r="Q36" s="36"/>
      <c r="R36" s="36"/>
      <c r="S36" s="36"/>
      <c r="T36" s="34"/>
      <c r="U36" s="37"/>
      <c r="V36" s="34"/>
      <c r="W36" s="37"/>
    </row>
    <row r="37" spans="1:23" ht="20.100000000000001" customHeight="1">
      <c r="A37" s="31">
        <v>33</v>
      </c>
      <c r="B37" s="33" t="s">
        <v>44</v>
      </c>
      <c r="C37" s="47">
        <v>25</v>
      </c>
      <c r="D37" s="48">
        <v>20.78</v>
      </c>
      <c r="E37" s="49">
        <v>2.2905391254505574</v>
      </c>
      <c r="F37" s="49">
        <f>('BANKING KEY INDICATOR-1'!E37/'BANKING KEY INDICATOR-1'!D37)*100</f>
        <v>67.192777152337513</v>
      </c>
      <c r="G37" s="49">
        <v>63.991799032197605</v>
      </c>
      <c r="H37" s="49">
        <v>4.3341673923347406</v>
      </c>
      <c r="I37" s="49">
        <v>10.200847486822614</v>
      </c>
      <c r="J37" s="49">
        <v>0</v>
      </c>
      <c r="K37" s="49">
        <v>0</v>
      </c>
      <c r="L37" s="49">
        <v>67.192777152337499</v>
      </c>
      <c r="M37" s="34"/>
      <c r="N37" s="35"/>
      <c r="O37" s="36"/>
      <c r="P37" s="35"/>
      <c r="Q37" s="36"/>
      <c r="R37" s="36"/>
      <c r="S37" s="36"/>
      <c r="T37" s="34"/>
      <c r="U37" s="37"/>
      <c r="V37" s="34"/>
      <c r="W37" s="37"/>
    </row>
    <row r="38" spans="1:23" ht="20.100000000000001" customHeight="1">
      <c r="A38" s="31">
        <v>34</v>
      </c>
      <c r="B38" s="33" t="s">
        <v>45</v>
      </c>
      <c r="C38" s="47">
        <v>7</v>
      </c>
      <c r="D38" s="48">
        <v>0</v>
      </c>
      <c r="E38" s="49">
        <v>0</v>
      </c>
      <c r="F38" s="49">
        <f>('BANKING KEY INDICATOR-1'!E38/'BANKING KEY INDICATOR-1'!D38)*100</f>
        <v>0.37651983471966</v>
      </c>
      <c r="G38" s="49">
        <v>7.4498567335243555</v>
      </c>
      <c r="H38" s="49">
        <v>0</v>
      </c>
      <c r="I38" s="49">
        <v>0</v>
      </c>
      <c r="J38" s="49">
        <v>0</v>
      </c>
      <c r="K38" s="49">
        <v>0</v>
      </c>
      <c r="L38" s="49">
        <v>0.37651983471966</v>
      </c>
      <c r="M38" s="34"/>
      <c r="N38" s="35"/>
      <c r="O38" s="36"/>
      <c r="P38" s="35"/>
      <c r="Q38" s="36"/>
      <c r="R38" s="36"/>
      <c r="S38" s="36"/>
      <c r="T38" s="34"/>
      <c r="U38" s="37"/>
      <c r="V38" s="34"/>
      <c r="W38" s="37"/>
    </row>
    <row r="39" spans="1:23" ht="20.100000000000001" customHeight="1">
      <c r="A39" s="31">
        <v>35</v>
      </c>
      <c r="B39" s="33" t="s">
        <v>46</v>
      </c>
      <c r="C39" s="47">
        <v>8</v>
      </c>
      <c r="D39" s="48">
        <v>41.39</v>
      </c>
      <c r="E39" s="49">
        <v>9.7016149825375617</v>
      </c>
      <c r="F39" s="49">
        <f>('BANKING KEY INDICATOR-1'!E39/'BANKING KEY INDICATOR-1'!D39)*100</f>
        <v>53.975600886038286</v>
      </c>
      <c r="G39" s="49">
        <v>30.930783114173877</v>
      </c>
      <c r="H39" s="49">
        <v>12.82141434029487</v>
      </c>
      <c r="I39" s="49">
        <v>8.7450742649287641</v>
      </c>
      <c r="J39" s="49">
        <v>0</v>
      </c>
      <c r="K39" s="49">
        <v>0.878981787497363</v>
      </c>
      <c r="L39" s="49">
        <v>53.975600886038279</v>
      </c>
      <c r="M39" s="34"/>
      <c r="N39" s="35"/>
      <c r="O39" s="36"/>
      <c r="P39" s="35"/>
      <c r="Q39" s="36"/>
      <c r="R39" s="36"/>
      <c r="S39" s="36"/>
      <c r="T39" s="34"/>
      <c r="U39" s="37"/>
      <c r="V39" s="34"/>
      <c r="W39" s="37"/>
    </row>
    <row r="40" spans="1:23" ht="20.100000000000001" customHeight="1">
      <c r="A40" s="31">
        <v>36</v>
      </c>
      <c r="B40" s="33" t="s">
        <v>47</v>
      </c>
      <c r="C40" s="54">
        <v>5</v>
      </c>
      <c r="D40" s="50">
        <v>7</v>
      </c>
      <c r="E40" s="51">
        <v>5.0684237202230102</v>
      </c>
      <c r="F40" s="49">
        <f>('BANKING KEY INDICATOR-1'!E40/'BANKING KEY INDICATOR-1'!D40)*100</f>
        <v>41.949397078030557</v>
      </c>
      <c r="G40" s="51">
        <v>22.460357685902537</v>
      </c>
      <c r="H40" s="51">
        <v>18.528709000072404</v>
      </c>
      <c r="I40" s="51">
        <v>3.5460992907801421</v>
      </c>
      <c r="J40" s="51">
        <v>0</v>
      </c>
      <c r="K40" s="51">
        <v>1.1584968503366881</v>
      </c>
      <c r="L40" s="51">
        <v>41.949397078030557</v>
      </c>
      <c r="M40" s="34"/>
      <c r="N40" s="39"/>
      <c r="O40" s="36"/>
      <c r="P40" s="39"/>
      <c r="Q40" s="36"/>
      <c r="R40" s="36"/>
      <c r="S40" s="36"/>
      <c r="T40" s="34"/>
      <c r="U40" s="37"/>
      <c r="V40" s="34"/>
      <c r="W40" s="37"/>
    </row>
    <row r="41" spans="1:23" ht="20.100000000000001" customHeight="1">
      <c r="A41" s="31">
        <v>37</v>
      </c>
      <c r="B41" s="33" t="s">
        <v>48</v>
      </c>
      <c r="C41" s="54">
        <v>8</v>
      </c>
      <c r="D41" s="50">
        <v>17</v>
      </c>
      <c r="E41" s="51">
        <v>12.262857967250957</v>
      </c>
      <c r="F41" s="49">
        <f>('BANKING KEY INDICATOR-1'!E41/'BANKING KEY INDICATOR-1'!D41)*100</f>
        <v>43.217881971506067</v>
      </c>
      <c r="G41" s="51">
        <v>100</v>
      </c>
      <c r="H41" s="51">
        <v>30.685998701579749</v>
      </c>
      <c r="I41" s="51">
        <v>25.384115992209477</v>
      </c>
      <c r="J41" s="51">
        <v>0</v>
      </c>
      <c r="K41" s="51">
        <v>0</v>
      </c>
      <c r="L41" s="51">
        <v>43.217881971506067</v>
      </c>
      <c r="M41" s="34"/>
      <c r="N41" s="39"/>
      <c r="O41" s="36"/>
      <c r="P41" s="39"/>
      <c r="Q41" s="36"/>
      <c r="R41" s="36"/>
      <c r="S41" s="36"/>
      <c r="T41" s="34"/>
      <c r="U41" s="37"/>
      <c r="V41" s="34"/>
      <c r="W41" s="37"/>
    </row>
    <row r="42" spans="1:23" ht="20.100000000000001" customHeight="1">
      <c r="A42" s="31">
        <v>38</v>
      </c>
      <c r="B42" s="33" t="s">
        <v>49</v>
      </c>
      <c r="C42" s="47">
        <v>2</v>
      </c>
      <c r="D42" s="48">
        <v>3.9</v>
      </c>
      <c r="E42" s="49">
        <v>58.122205663189263</v>
      </c>
      <c r="F42" s="49">
        <f>('BANKING KEY INDICATOR-1'!E42/'BANKING KEY INDICATOR-1'!D42)*100</f>
        <v>1.1403225532348793</v>
      </c>
      <c r="G42" s="49">
        <v>0</v>
      </c>
      <c r="H42" s="49">
        <v>0</v>
      </c>
      <c r="I42" s="49" t="e">
        <v>#DIV/0!</v>
      </c>
      <c r="J42" s="49">
        <v>0</v>
      </c>
      <c r="K42" s="49">
        <v>0</v>
      </c>
      <c r="L42" s="49">
        <v>1.1403225532348793</v>
      </c>
      <c r="M42" s="34"/>
      <c r="N42" s="35"/>
      <c r="O42" s="36"/>
      <c r="P42" s="35"/>
      <c r="Q42" s="36"/>
      <c r="R42" s="36"/>
      <c r="S42" s="36"/>
      <c r="T42" s="34"/>
      <c r="U42" s="37"/>
      <c r="V42" s="34"/>
      <c r="W42" s="37"/>
    </row>
    <row r="43" spans="1:23" ht="20.100000000000001" customHeight="1">
      <c r="A43" s="31">
        <v>39</v>
      </c>
      <c r="B43" s="33" t="s">
        <v>50</v>
      </c>
      <c r="C43" s="47">
        <v>2</v>
      </c>
      <c r="D43" s="48">
        <v>0</v>
      </c>
      <c r="E43" s="49">
        <v>0</v>
      </c>
      <c r="F43" s="49">
        <f>('BANKING KEY INDICATOR-1'!E43/'BANKING KEY INDICATOR-1'!D43)*100</f>
        <v>210.75173271725612</v>
      </c>
      <c r="G43" s="49">
        <v>26.00556539337212</v>
      </c>
      <c r="H43" s="49">
        <v>4.8739354077072266</v>
      </c>
      <c r="I43" s="49">
        <v>0</v>
      </c>
      <c r="J43" s="49">
        <v>0</v>
      </c>
      <c r="K43" s="49">
        <v>0</v>
      </c>
      <c r="L43" s="49">
        <v>210.75173271725606</v>
      </c>
      <c r="M43" s="34"/>
      <c r="N43" s="35"/>
      <c r="O43" s="36"/>
      <c r="P43" s="35"/>
      <c r="Q43" s="36"/>
      <c r="R43" s="36"/>
      <c r="S43" s="36"/>
      <c r="T43" s="34"/>
      <c r="U43" s="37"/>
      <c r="V43" s="34"/>
      <c r="W43" s="37"/>
    </row>
    <row r="44" spans="1:23" ht="20.100000000000001" customHeight="1">
      <c r="A44" s="31">
        <v>40</v>
      </c>
      <c r="B44" s="33" t="s">
        <v>73</v>
      </c>
      <c r="C44" s="54">
        <v>4</v>
      </c>
      <c r="D44" s="50">
        <v>0</v>
      </c>
      <c r="E44" s="51">
        <v>0</v>
      </c>
      <c r="F44" s="49">
        <f>('BANKING KEY INDICATOR-1'!E44/'BANKING KEY INDICATOR-1'!D44)*100</f>
        <v>20.299831727091938</v>
      </c>
      <c r="G44" s="51">
        <v>99.863776012984758</v>
      </c>
      <c r="H44" s="51">
        <v>99.863776012984758</v>
      </c>
      <c r="I44" s="51">
        <v>0</v>
      </c>
      <c r="J44" s="51">
        <v>0</v>
      </c>
      <c r="K44" s="51">
        <v>0</v>
      </c>
      <c r="L44" s="51">
        <v>20.299831727091938</v>
      </c>
      <c r="M44" s="34"/>
      <c r="N44" s="39"/>
      <c r="O44" s="36"/>
      <c r="P44" s="39"/>
      <c r="Q44" s="36"/>
      <c r="R44" s="36"/>
      <c r="S44" s="36"/>
      <c r="T44" s="34"/>
      <c r="U44" s="37"/>
      <c r="V44" s="34"/>
      <c r="W44" s="37"/>
    </row>
    <row r="45" spans="1:23" s="12" customFormat="1" ht="20.100000000000001" customHeight="1">
      <c r="A45" s="64" t="s">
        <v>51</v>
      </c>
      <c r="B45" s="64"/>
      <c r="C45" s="52">
        <v>457</v>
      </c>
      <c r="D45" s="52">
        <f>SUM(D31:D44)</f>
        <v>200.85999999999999</v>
      </c>
      <c r="E45" s="53">
        <v>1.3719542390489896</v>
      </c>
      <c r="F45" s="53">
        <f>('BANKING KEY INDICATOR-1'!E45/'BANKING KEY INDICATOR-1'!D45)*100</f>
        <v>62.973471591060381</v>
      </c>
      <c r="G45" s="53">
        <v>37.106901914766169</v>
      </c>
      <c r="H45" s="53">
        <v>14.659951927641474</v>
      </c>
      <c r="I45" s="53">
        <v>18.624749429832065</v>
      </c>
      <c r="J45" s="53">
        <v>1.4070624974812899E-2</v>
      </c>
      <c r="K45" s="53">
        <v>6.7012376002617415</v>
      </c>
      <c r="L45" s="53">
        <v>62.973471591060381</v>
      </c>
      <c r="M45" s="40"/>
      <c r="N45" s="41"/>
      <c r="O45" s="4"/>
      <c r="P45" s="41"/>
      <c r="Q45" s="4"/>
      <c r="R45" s="4"/>
      <c r="S45" s="4"/>
      <c r="T45" s="40"/>
      <c r="U45" s="11"/>
      <c r="V45" s="40"/>
      <c r="W45" s="11"/>
    </row>
    <row r="46" spans="1:23" ht="20.100000000000001" customHeight="1">
      <c r="A46" s="31">
        <v>41</v>
      </c>
      <c r="B46" s="33" t="s">
        <v>60</v>
      </c>
      <c r="C46" s="47">
        <v>547</v>
      </c>
      <c r="D46" s="48">
        <v>1263.53</v>
      </c>
      <c r="E46" s="49">
        <v>29.315969225343615</v>
      </c>
      <c r="F46" s="49">
        <f>('BANKING KEY INDICATOR-1'!E46/'BANKING KEY INDICATOR-1'!D46)*100</f>
        <v>56.503921152197343</v>
      </c>
      <c r="G46" s="49">
        <v>84.334484134717997</v>
      </c>
      <c r="H46" s="49">
        <v>34.070913495002372</v>
      </c>
      <c r="I46" s="49">
        <v>45.541906818713294</v>
      </c>
      <c r="J46" s="49">
        <v>0</v>
      </c>
      <c r="K46" s="49">
        <v>21.768243450176797</v>
      </c>
      <c r="L46" s="49">
        <v>60.225934928013892</v>
      </c>
      <c r="M46" s="34"/>
      <c r="N46" s="36"/>
      <c r="O46" s="36"/>
      <c r="P46" s="36"/>
      <c r="Q46" s="36"/>
      <c r="R46" s="36"/>
      <c r="S46" s="36"/>
      <c r="T46" s="34"/>
      <c r="U46" s="37"/>
      <c r="V46" s="34"/>
      <c r="W46" s="37"/>
    </row>
    <row r="47" spans="1:23" ht="20.100000000000001" customHeight="1">
      <c r="A47" s="31">
        <v>42</v>
      </c>
      <c r="B47" s="33" t="s">
        <v>52</v>
      </c>
      <c r="C47" s="47">
        <v>436</v>
      </c>
      <c r="D47" s="48">
        <v>723.29</v>
      </c>
      <c r="E47" s="49">
        <v>26.048828272715159</v>
      </c>
      <c r="F47" s="49">
        <f>('BANKING KEY INDICATOR-1'!E47/'BANKING KEY INDICATOR-1'!D47)*100</f>
        <v>64.358792497612626</v>
      </c>
      <c r="G47" s="49">
        <v>85.777207950530666</v>
      </c>
      <c r="H47" s="49">
        <v>62.206527963351789</v>
      </c>
      <c r="I47" s="49">
        <v>39.777054686679961</v>
      </c>
      <c r="J47" s="49">
        <v>0</v>
      </c>
      <c r="K47" s="49">
        <v>22.109937443052289</v>
      </c>
      <c r="L47" s="49">
        <v>82.044382017263288</v>
      </c>
      <c r="M47" s="34"/>
      <c r="N47" s="36"/>
      <c r="O47" s="36"/>
      <c r="P47" s="36"/>
      <c r="Q47" s="36"/>
      <c r="R47" s="36"/>
      <c r="S47" s="36"/>
      <c r="T47" s="34"/>
      <c r="U47" s="37"/>
      <c r="V47" s="34"/>
      <c r="W47" s="37"/>
    </row>
    <row r="48" spans="1:23" s="12" customFormat="1" ht="20.100000000000001" customHeight="1">
      <c r="A48" s="64" t="s">
        <v>53</v>
      </c>
      <c r="B48" s="64"/>
      <c r="C48" s="52">
        <v>983</v>
      </c>
      <c r="D48" s="52">
        <f>SUM(D46:D47)</f>
        <v>1986.82</v>
      </c>
      <c r="E48" s="52">
        <v>28.035858670666642</v>
      </c>
      <c r="F48" s="53">
        <f>('BANKING KEY INDICATOR-1'!E48/'BANKING KEY INDICATOR-1'!D48)*100</f>
        <v>59.341646695505531</v>
      </c>
      <c r="G48" s="53">
        <v>84.89976307764816</v>
      </c>
      <c r="H48" s="53">
        <v>45.094832439876889</v>
      </c>
      <c r="I48" s="53">
        <v>43.259814513180203</v>
      </c>
      <c r="J48" s="53">
        <v>0</v>
      </c>
      <c r="K48" s="53">
        <v>21.902123834614368</v>
      </c>
      <c r="L48" s="53">
        <v>68.108274675897789</v>
      </c>
      <c r="M48" s="40"/>
      <c r="N48" s="41"/>
      <c r="O48" s="4"/>
      <c r="P48" s="41"/>
      <c r="Q48" s="4"/>
      <c r="R48" s="4"/>
      <c r="S48" s="4"/>
      <c r="T48" s="40"/>
      <c r="U48" s="11"/>
      <c r="V48" s="40"/>
      <c r="W48" s="11"/>
    </row>
    <row r="49" spans="1:23" ht="20.100000000000001" customHeight="1">
      <c r="A49" s="65" t="s">
        <v>54</v>
      </c>
      <c r="B49" s="65"/>
      <c r="C49" s="50">
        <v>0</v>
      </c>
      <c r="D49" s="55">
        <v>0</v>
      </c>
      <c r="E49" s="51">
        <v>0</v>
      </c>
      <c r="F49" s="49" t="e">
        <f>('BANKING KEY INDICATOR-1'!E49/'BANKING KEY INDICATOR-1'!D49)*100</f>
        <v>#DIV/0!</v>
      </c>
      <c r="G49" s="51">
        <v>100</v>
      </c>
      <c r="H49" s="51">
        <v>100</v>
      </c>
      <c r="I49" s="51">
        <v>0</v>
      </c>
      <c r="J49" s="51">
        <v>0</v>
      </c>
      <c r="K49" s="51">
        <v>0</v>
      </c>
      <c r="L49" s="51" t="e">
        <v>#DIV/0!</v>
      </c>
      <c r="M49" s="34"/>
      <c r="N49" s="42"/>
      <c r="O49" s="36"/>
      <c r="P49" s="42"/>
      <c r="Q49" s="42"/>
      <c r="R49" s="36"/>
      <c r="S49" s="36"/>
      <c r="T49" s="34"/>
      <c r="U49" s="37"/>
      <c r="V49" s="34"/>
      <c r="W49" s="37"/>
    </row>
    <row r="50" spans="1:23" s="12" customFormat="1" ht="20.100000000000001" customHeight="1">
      <c r="A50" s="64" t="s">
        <v>55</v>
      </c>
      <c r="B50" s="64"/>
      <c r="C50" s="52">
        <v>4329</v>
      </c>
      <c r="D50" s="53">
        <f>D30+D45+D48+D49</f>
        <v>5976.130000000001</v>
      </c>
      <c r="E50" s="53">
        <v>6.4096773726471685</v>
      </c>
      <c r="F50" s="53">
        <f>('BANKING KEY INDICATOR-1'!E50/'BANKING KEY INDICATOR-1'!D50)*100</f>
        <v>71.347169627089514</v>
      </c>
      <c r="G50" s="53">
        <v>53.278586984326324</v>
      </c>
      <c r="H50" s="53">
        <v>24.203116712902357</v>
      </c>
      <c r="I50" s="53">
        <v>24.575756142192688</v>
      </c>
      <c r="J50" s="53">
        <v>0.12447878261680971</v>
      </c>
      <c r="K50" s="53">
        <v>8.6721820583347355</v>
      </c>
      <c r="L50" s="53">
        <v>72.617033225793207</v>
      </c>
      <c r="M50" s="40"/>
      <c r="N50" s="43"/>
      <c r="O50" s="4"/>
      <c r="P50" s="43"/>
      <c r="Q50" s="44"/>
      <c r="R50" s="4"/>
      <c r="S50" s="4"/>
      <c r="T50" s="40"/>
      <c r="U50" s="11"/>
      <c r="V50" s="40"/>
      <c r="W50" s="11"/>
    </row>
    <row r="51" spans="1:23" ht="20.100000000000001" customHeight="1">
      <c r="A51" s="31">
        <v>43</v>
      </c>
      <c r="B51" s="33" t="s">
        <v>56</v>
      </c>
      <c r="C51" s="54">
        <v>338</v>
      </c>
      <c r="D51" s="50">
        <v>725.25</v>
      </c>
      <c r="E51" s="51">
        <v>8.3360919159735722</v>
      </c>
      <c r="F51" s="49">
        <f>('BANKING KEY INDICATOR-1'!E51/'BANKING KEY INDICATOR-1'!D51)*100</f>
        <v>121.71149178458765</v>
      </c>
      <c r="G51" s="51">
        <v>94.261113639811853</v>
      </c>
      <c r="H51" s="51">
        <v>84.703314437042238</v>
      </c>
      <c r="I51" s="51">
        <v>85.747784065759191</v>
      </c>
      <c r="J51" s="51">
        <v>0</v>
      </c>
      <c r="K51" s="51">
        <v>5.0462522356013473</v>
      </c>
      <c r="L51" s="51">
        <v>68.661683786778553</v>
      </c>
      <c r="M51" s="34"/>
      <c r="N51" s="39"/>
      <c r="O51" s="36"/>
      <c r="P51" s="39"/>
      <c r="Q51" s="42"/>
      <c r="R51" s="36"/>
      <c r="S51" s="36"/>
      <c r="T51" s="34"/>
      <c r="U51" s="37"/>
      <c r="V51" s="34"/>
      <c r="W51" s="37"/>
    </row>
    <row r="52" spans="1:23" ht="20.100000000000001" customHeight="1">
      <c r="A52" s="31">
        <v>44</v>
      </c>
      <c r="B52" s="33" t="s">
        <v>76</v>
      </c>
      <c r="C52" s="54">
        <v>5</v>
      </c>
      <c r="D52" s="50">
        <v>0</v>
      </c>
      <c r="E52" s="51">
        <v>0</v>
      </c>
      <c r="F52" s="49">
        <f>('BANKING KEY INDICATOR-1'!E52/'BANKING KEY INDICATOR-1'!D52)*100</f>
        <v>100</v>
      </c>
      <c r="G52" s="51">
        <v>0</v>
      </c>
      <c r="H52" s="51">
        <v>79.702602230483279</v>
      </c>
      <c r="I52" s="51" t="e">
        <v>#DIV/0!</v>
      </c>
      <c r="J52" s="51">
        <v>0</v>
      </c>
      <c r="K52" s="51">
        <v>0</v>
      </c>
      <c r="L52" s="51">
        <v>100</v>
      </c>
      <c r="M52" s="34"/>
      <c r="N52" s="39"/>
      <c r="O52" s="36"/>
      <c r="P52" s="39"/>
      <c r="Q52" s="42"/>
      <c r="R52" s="36"/>
      <c r="S52" s="36"/>
      <c r="T52" s="34"/>
      <c r="U52" s="37"/>
      <c r="V52" s="34"/>
      <c r="W52" s="37"/>
    </row>
    <row r="53" spans="1:23" s="12" customFormat="1" ht="21.75" customHeight="1">
      <c r="A53" s="64" t="s">
        <v>57</v>
      </c>
      <c r="B53" s="64"/>
      <c r="C53" s="52">
        <v>343</v>
      </c>
      <c r="D53" s="52">
        <f>SUM(D51)</f>
        <v>725.25</v>
      </c>
      <c r="E53" s="53">
        <v>8.3103969052437137</v>
      </c>
      <c r="F53" s="53">
        <f>('BANKING KEY INDICATOR-1'!E53/'BANKING KEY INDICATOR-1'!D53)*100</f>
        <v>121.63009317008246</v>
      </c>
      <c r="G53" s="53">
        <v>93.970564980944232</v>
      </c>
      <c r="H53" s="53">
        <v>84.687900337113916</v>
      </c>
      <c r="I53" s="53">
        <v>85.747784065759191</v>
      </c>
      <c r="J53" s="53">
        <v>0</v>
      </c>
      <c r="K53" s="53">
        <v>5.0306977639560806</v>
      </c>
      <c r="L53" s="53">
        <v>68.727979942873674</v>
      </c>
      <c r="M53" s="40"/>
      <c r="N53" s="41"/>
      <c r="O53" s="4"/>
      <c r="P53" s="41"/>
      <c r="Q53" s="4"/>
      <c r="R53" s="4"/>
      <c r="S53" s="4"/>
      <c r="T53" s="40"/>
      <c r="U53" s="11"/>
      <c r="V53" s="40"/>
      <c r="W53" s="11"/>
    </row>
    <row r="54" spans="1:23" s="12" customFormat="1" ht="20.100000000000001" customHeight="1">
      <c r="A54" s="64" t="s">
        <v>58</v>
      </c>
      <c r="B54" s="64"/>
      <c r="C54" s="52">
        <v>4672</v>
      </c>
      <c r="D54" s="53">
        <f>SUM(D53,D50)</f>
        <v>6701.380000000001</v>
      </c>
      <c r="E54" s="53">
        <v>6.5723599730765274</v>
      </c>
      <c r="F54" s="53">
        <f>('BANKING KEY INDICATOR-1'!E54/'BANKING KEY INDICATOR-1'!D54)*100</f>
        <v>73.185720938191821</v>
      </c>
      <c r="G54" s="53">
        <v>56.761413715769827</v>
      </c>
      <c r="H54" s="53">
        <v>29.380009840817856</v>
      </c>
      <c r="I54" s="53">
        <v>33.243669879991046</v>
      </c>
      <c r="J54" s="53">
        <v>0.11382464258873336</v>
      </c>
      <c r="K54" s="53">
        <v>8.3605073876257379</v>
      </c>
      <c r="L54" s="53">
        <v>72.370034740248286</v>
      </c>
      <c r="M54" s="40"/>
      <c r="N54" s="4"/>
      <c r="O54" s="4"/>
      <c r="P54" s="4"/>
      <c r="Q54" s="4"/>
      <c r="R54" s="4"/>
      <c r="S54" s="4"/>
      <c r="T54" s="40"/>
      <c r="U54" s="11"/>
      <c r="V54" s="40"/>
      <c r="W54" s="11"/>
    </row>
    <row r="55" spans="1:23">
      <c r="N55" s="45"/>
      <c r="O55" s="45"/>
      <c r="P55" s="45"/>
      <c r="Q55" s="45"/>
      <c r="R55" s="45"/>
      <c r="S55" s="45"/>
    </row>
    <row r="56" spans="1:23">
      <c r="N56" s="45"/>
      <c r="O56" s="45"/>
      <c r="P56" s="45"/>
      <c r="Q56" s="45"/>
      <c r="R56" s="45"/>
      <c r="S56" s="45"/>
    </row>
  </sheetData>
  <mergeCells count="10">
    <mergeCell ref="K1:L1"/>
    <mergeCell ref="K2:L2"/>
    <mergeCell ref="A50:B50"/>
    <mergeCell ref="A53:B53"/>
    <mergeCell ref="A54:B54"/>
    <mergeCell ref="A2:J2"/>
    <mergeCell ref="A30:B30"/>
    <mergeCell ref="A45:B45"/>
    <mergeCell ref="A48:B48"/>
    <mergeCell ref="A49:B49"/>
  </mergeCells>
  <printOptions horizontalCentered="1" verticalCentered="1"/>
  <pageMargins left="0.25" right="0.25" top="0.75" bottom="0.75" header="0.3" footer="0.3"/>
  <pageSetup paperSize="9" scale="5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BANKING KEY INDICATOR-1</vt:lpstr>
      <vt:lpstr>BANKING KEY INDICATOR-2</vt:lpstr>
      <vt:lpstr>'BANKING KEY INDICATOR-1'!Print_Area</vt:lpstr>
      <vt:lpstr>'BANKING KEY INDICATOR-2'!Print_Area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</dc:creator>
  <cp:lastModifiedBy>user</cp:lastModifiedBy>
  <cp:lastPrinted>2015-05-17T08:25:07Z</cp:lastPrinted>
  <dcterms:created xsi:type="dcterms:W3CDTF">2012-11-22T13:34:44Z</dcterms:created>
  <dcterms:modified xsi:type="dcterms:W3CDTF">2019-07-20T09:58:46Z</dcterms:modified>
</cp:coreProperties>
</file>