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60" windowWidth="15600" windowHeight="7650" activeTab="4"/>
  </bookViews>
  <sheets>
    <sheet name="RSETI 1" sheetId="2" r:id="rId1"/>
    <sheet name="RSETI 2" sheetId="3" r:id="rId2"/>
    <sheet name="RSETI 3" sheetId="4" r:id="rId3"/>
    <sheet name="RSETI 4" sheetId="5" r:id="rId4"/>
    <sheet name="RSETI 5" sheetId="6" r:id="rId5"/>
  </sheets>
  <definedNames>
    <definedName name="_xlnm.Print_Area" localSheetId="0">'RSETI 1'!$A$1:$E$10</definedName>
    <definedName name="_xlnm.Print_Area" localSheetId="2">'RSETI 3'!$A$1:$K$40</definedName>
    <definedName name="_xlnm.Print_Area" localSheetId="3">'RSETI 4'!$A$1:$G$34</definedName>
  </definedNames>
  <calcPr calcId="124519"/>
</workbook>
</file>

<file path=xl/calcChain.xml><?xml version="1.0" encoding="utf-8"?>
<calcChain xmlns="http://schemas.openxmlformats.org/spreadsheetml/2006/main">
  <c r="J39" i="4"/>
  <c r="I39"/>
  <c r="J31"/>
  <c r="I31"/>
  <c r="J11"/>
  <c r="I11"/>
  <c r="J8"/>
  <c r="I8"/>
  <c r="E39"/>
  <c r="F39"/>
  <c r="G39"/>
  <c r="D39"/>
  <c r="E31"/>
  <c r="F31"/>
  <c r="G31"/>
  <c r="D31"/>
  <c r="E11"/>
  <c r="F11"/>
  <c r="G11"/>
  <c r="D11"/>
  <c r="E8"/>
  <c r="F8"/>
  <c r="G8"/>
  <c r="D8"/>
  <c r="D40" s="1"/>
  <c r="G40" l="1"/>
  <c r="F40"/>
  <c r="I40"/>
  <c r="E40"/>
  <c r="J40"/>
  <c r="K39"/>
  <c r="H39"/>
  <c r="K38"/>
  <c r="H38"/>
  <c r="K37"/>
  <c r="H37"/>
  <c r="K36"/>
  <c r="H36"/>
  <c r="K35"/>
  <c r="H35"/>
  <c r="K34"/>
  <c r="H34"/>
  <c r="K33"/>
  <c r="H33"/>
  <c r="K32"/>
  <c r="H32"/>
  <c r="K31"/>
  <c r="H31"/>
  <c r="K30"/>
  <c r="H30"/>
  <c r="K29"/>
  <c r="H29"/>
  <c r="K28"/>
  <c r="H28"/>
  <c r="K27"/>
  <c r="H27"/>
  <c r="K26"/>
  <c r="H26"/>
  <c r="K25"/>
  <c r="H25"/>
  <c r="K24"/>
  <c r="H24"/>
  <c r="K23"/>
  <c r="H23"/>
  <c r="K22"/>
  <c r="H22"/>
  <c r="K21"/>
  <c r="H21"/>
  <c r="K20"/>
  <c r="H20"/>
  <c r="K19"/>
  <c r="H19"/>
  <c r="K18"/>
  <c r="H18"/>
  <c r="K17"/>
  <c r="H17"/>
  <c r="K16"/>
  <c r="H16"/>
  <c r="K15"/>
  <c r="H15"/>
  <c r="K14"/>
  <c r="H14"/>
  <c r="K13"/>
  <c r="H13"/>
  <c r="K12"/>
  <c r="H12"/>
  <c r="K11"/>
  <c r="H11"/>
  <c r="K10"/>
  <c r="H10"/>
  <c r="K9"/>
  <c r="H9"/>
  <c r="K8"/>
  <c r="H8"/>
  <c r="K7"/>
  <c r="H7"/>
  <c r="K6"/>
  <c r="H6"/>
  <c r="C10" i="2"/>
  <c r="B10"/>
  <c r="H40" i="4" l="1"/>
  <c r="K40"/>
  <c r="H4" i="3"/>
  <c r="H5"/>
  <c r="K34" l="1"/>
  <c r="I34"/>
  <c r="G34"/>
  <c r="F34"/>
  <c r="E34"/>
  <c r="L33"/>
  <c r="H33"/>
  <c r="J33" s="1"/>
  <c r="L32"/>
  <c r="H32"/>
  <c r="J32" s="1"/>
  <c r="L31"/>
  <c r="H31"/>
  <c r="J31" s="1"/>
  <c r="L30"/>
  <c r="H30"/>
  <c r="J30" s="1"/>
  <c r="L29"/>
  <c r="H29"/>
  <c r="J29" s="1"/>
  <c r="L28"/>
  <c r="H28"/>
  <c r="J28" s="1"/>
  <c r="L27"/>
  <c r="H27"/>
  <c r="J27" s="1"/>
  <c r="L26"/>
  <c r="H26"/>
  <c r="J26" s="1"/>
  <c r="L25"/>
  <c r="H25"/>
  <c r="J25" s="1"/>
  <c r="L24"/>
  <c r="H24"/>
  <c r="J24" s="1"/>
  <c r="L23"/>
  <c r="H23"/>
  <c r="J23" s="1"/>
  <c r="L22"/>
  <c r="H22"/>
  <c r="J22" s="1"/>
  <c r="L21"/>
  <c r="H21"/>
  <c r="J21" s="1"/>
  <c r="L20"/>
  <c r="H20"/>
  <c r="J20" s="1"/>
  <c r="L19"/>
  <c r="H19"/>
  <c r="J19" s="1"/>
  <c r="L18"/>
  <c r="H18"/>
  <c r="J18" s="1"/>
  <c r="L17"/>
  <c r="H17"/>
  <c r="J17" s="1"/>
  <c r="L16"/>
  <c r="H16"/>
  <c r="J16" s="1"/>
  <c r="L15"/>
  <c r="H15"/>
  <c r="J15" s="1"/>
  <c r="L14"/>
  <c r="H14"/>
  <c r="J14" s="1"/>
  <c r="L13"/>
  <c r="H13"/>
  <c r="J13" s="1"/>
  <c r="L12"/>
  <c r="H12"/>
  <c r="J12" s="1"/>
  <c r="L11"/>
  <c r="H11"/>
  <c r="J11" s="1"/>
  <c r="L10"/>
  <c r="H10"/>
  <c r="J10" s="1"/>
  <c r="L9"/>
  <c r="H9"/>
  <c r="J9" s="1"/>
  <c r="L8"/>
  <c r="H8"/>
  <c r="J8" s="1"/>
  <c r="L7"/>
  <c r="H7"/>
  <c r="J7" s="1"/>
  <c r="L6"/>
  <c r="H6"/>
  <c r="J6" s="1"/>
  <c r="L5"/>
  <c r="J5"/>
  <c r="L4"/>
  <c r="J4"/>
  <c r="L34" l="1"/>
  <c r="J34"/>
  <c r="M4"/>
  <c r="M5"/>
  <c r="M6"/>
  <c r="M7"/>
  <c r="M8"/>
  <c r="M9"/>
  <c r="M10"/>
  <c r="M11"/>
  <c r="M12"/>
  <c r="M13"/>
  <c r="M14"/>
  <c r="M15"/>
  <c r="M16"/>
  <c r="M17"/>
  <c r="M18"/>
  <c r="M19"/>
  <c r="M20"/>
  <c r="M21"/>
  <c r="M22"/>
  <c r="M23"/>
  <c r="M24"/>
  <c r="M25"/>
  <c r="M26"/>
  <c r="M27"/>
  <c r="M28"/>
  <c r="M29"/>
  <c r="M30"/>
  <c r="M31"/>
  <c r="M32"/>
  <c r="M33"/>
  <c r="H34"/>
  <c r="M34" s="1"/>
</calcChain>
</file>

<file path=xl/sharedStrings.xml><?xml version="1.0" encoding="utf-8"?>
<sst xmlns="http://schemas.openxmlformats.org/spreadsheetml/2006/main" count="378" uniqueCount="108">
  <si>
    <t>SBI</t>
  </si>
  <si>
    <t>RUDSETI</t>
  </si>
  <si>
    <t>BOI</t>
  </si>
  <si>
    <t>Sl</t>
  </si>
  <si>
    <t>Name Of The District</t>
  </si>
  <si>
    <t>Name Of RSETI</t>
  </si>
  <si>
    <t>Name Of Sponsor Bank</t>
  </si>
  <si>
    <t>Number Of Training 
Programmes Conducted</t>
  </si>
  <si>
    <t>Number Of 
Trainees Trained</t>
  </si>
  <si>
    <t>Total No. of Candidates Settled</t>
  </si>
  <si>
    <t>Settled under Self Employment</t>
  </si>
  <si>
    <t>Settled under Wage Employment</t>
  </si>
  <si>
    <t>Self Finance</t>
  </si>
  <si>
    <t>Bank Finance</t>
  </si>
  <si>
    <t>% Of Settlement</t>
  </si>
  <si>
    <t>% Of Credit Linked</t>
  </si>
  <si>
    <t>Angul</t>
  </si>
  <si>
    <t>Balasore</t>
  </si>
  <si>
    <t>Bargarh</t>
  </si>
  <si>
    <t>Bhadrak</t>
  </si>
  <si>
    <t>Bolangir</t>
  </si>
  <si>
    <t>Boudh</t>
  </si>
  <si>
    <t>Cuttack</t>
  </si>
  <si>
    <t>Deogarh</t>
  </si>
  <si>
    <t>Dhenkanal</t>
  </si>
  <si>
    <t>Gajapati</t>
  </si>
  <si>
    <t>Ganjam</t>
  </si>
  <si>
    <t>Jagatsinghpur</t>
  </si>
  <si>
    <t>Jajpur</t>
  </si>
  <si>
    <t>Jharsuguda</t>
  </si>
  <si>
    <t>Kalahandi</t>
  </si>
  <si>
    <t>Kandhamal</t>
  </si>
  <si>
    <t>Kendrapara</t>
  </si>
  <si>
    <t>Keonjhar</t>
  </si>
  <si>
    <t>Khordha</t>
  </si>
  <si>
    <t>Koraput</t>
  </si>
  <si>
    <t>Malkangiri</t>
  </si>
  <si>
    <t>Mayurbhanj</t>
  </si>
  <si>
    <t>Nabrangpur</t>
  </si>
  <si>
    <t>Nayagarh</t>
  </si>
  <si>
    <t>Nuapada</t>
  </si>
  <si>
    <t>Puri</t>
  </si>
  <si>
    <t>Rayagada</t>
  </si>
  <si>
    <t>Sambalpur</t>
  </si>
  <si>
    <t>Subarnapur</t>
  </si>
  <si>
    <t>Sundargarh</t>
  </si>
  <si>
    <t>TOTAL</t>
  </si>
  <si>
    <t>UCO Bank</t>
  </si>
  <si>
    <t>Andhra Bank</t>
  </si>
  <si>
    <t>CBI</t>
  </si>
  <si>
    <t>Syndicate,Canara</t>
  </si>
  <si>
    <t>Bank of India</t>
  </si>
  <si>
    <t>Central Bank of India</t>
  </si>
  <si>
    <t>State Bank of India</t>
  </si>
  <si>
    <t>UCO</t>
  </si>
  <si>
    <t>Name of Bank</t>
  </si>
  <si>
    <t>Candidates Trained</t>
  </si>
  <si>
    <t>Total Settled</t>
  </si>
  <si>
    <t>%age of Settlement</t>
  </si>
  <si>
    <t>%age of Credit Linkage</t>
  </si>
  <si>
    <t>Name of Supporting Bank</t>
  </si>
  <si>
    <t>BPL</t>
  </si>
  <si>
    <t>AAP</t>
  </si>
  <si>
    <t>Achievement</t>
  </si>
  <si>
    <t>Target</t>
  </si>
  <si>
    <t>%age</t>
  </si>
  <si>
    <t>No. of Programs</t>
  </si>
  <si>
    <t>No. of Candidates</t>
  </si>
  <si>
    <t>Sub Total</t>
  </si>
  <si>
    <t>Sub-Total</t>
  </si>
  <si>
    <t>S No</t>
  </si>
  <si>
    <t>Sponsoring Bank</t>
  </si>
  <si>
    <t>Districts</t>
  </si>
  <si>
    <t>Residential Training Facility</t>
  </si>
  <si>
    <t>Issue of Permissive Possession</t>
  </si>
  <si>
    <t>Building Construction Status</t>
  </si>
  <si>
    <t>AA</t>
  </si>
  <si>
    <t>YES</t>
  </si>
  <si>
    <t>Not Started</t>
  </si>
  <si>
    <t>Completed</t>
  </si>
  <si>
    <t>No</t>
  </si>
  <si>
    <t>Started</t>
  </si>
  <si>
    <t>NO</t>
  </si>
  <si>
    <t>Land To Be Alloted</t>
  </si>
  <si>
    <t>AB</t>
  </si>
  <si>
    <t>Yes</t>
  </si>
  <si>
    <t>Permissive Possession
 Letter is yet be issued</t>
  </si>
  <si>
    <t>Physical possession not given</t>
  </si>
  <si>
    <t>SL No</t>
  </si>
  <si>
    <t>Parameters</t>
  </si>
  <si>
    <t>Odisha</t>
  </si>
  <si>
    <t>PAN INDIA</t>
  </si>
  <si>
    <t>No of functional  RSETIs</t>
  </si>
  <si>
    <t>No of youths trained</t>
  </si>
  <si>
    <t>No of youths Settled</t>
  </si>
  <si>
    <t>No of youths Settled with Bank finance</t>
  </si>
  <si>
    <t>No of youths Settled with Self finance</t>
  </si>
  <si>
    <t>% of settlement</t>
  </si>
  <si>
    <t>% of  credit linkage</t>
  </si>
  <si>
    <t>Finishing Stage</t>
  </si>
  <si>
    <t>Target For FY 2018-19</t>
  </si>
  <si>
    <t>Bank wise settlement and credit linkage (cumulative W.E.F. 01.04.2011 to 31.03.2019)</t>
  </si>
  <si>
    <t>PERFORMANCE OF RSETIs IN ODISHA UNDER SETTLEMENT AND CREDIT LINKAGE AS ON 31.03.2019</t>
  </si>
  <si>
    <t>PERFORMANCE OF RSETI’S IN ODISHA AS ON 31.03.2019</t>
  </si>
  <si>
    <t>RSETI Residential Training &amp; Building Construction Status as on 31.03.2019</t>
  </si>
  <si>
    <t>Building construction to start</t>
  </si>
  <si>
    <t>RSETI Grading for 2016-17</t>
  </si>
  <si>
    <t>ODISHA  Vs  PAN INDIA  as on 31-03-2019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</si>
</sst>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3"/>
      <color theme="1"/>
      <name val="Rockwell"/>
      <family val="1"/>
    </font>
    <font>
      <b/>
      <sz val="18"/>
      <color theme="1"/>
      <name val="Rockwell"/>
      <family val="1"/>
    </font>
    <font>
      <b/>
      <sz val="13"/>
      <color theme="1"/>
      <name val="Rockwell"/>
      <family val="1"/>
    </font>
    <font>
      <sz val="11"/>
      <color theme="1"/>
      <name val="Rockwell"/>
      <family val="1"/>
    </font>
    <font>
      <b/>
      <sz val="11"/>
      <color theme="1"/>
      <name val="Rockwell"/>
      <family val="1"/>
    </font>
    <font>
      <b/>
      <sz val="12"/>
      <color theme="1"/>
      <name val="Rockwell"/>
      <family val="1"/>
    </font>
    <font>
      <sz val="16"/>
      <color theme="1"/>
      <name val="Rockwell"/>
      <family val="1"/>
    </font>
    <font>
      <sz val="14"/>
      <color theme="1"/>
      <name val="Rockwell"/>
      <family val="1"/>
    </font>
    <font>
      <b/>
      <sz val="14"/>
      <color theme="1"/>
      <name val="Rockwell"/>
      <family val="1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 applyBorder="0" applyProtection="0"/>
  </cellStyleXfs>
  <cellXfs count="104">
    <xf numFmtId="0" fontId="0" fillId="0" borderId="0" xfId="0"/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1" fontId="2" fillId="0" borderId="0" xfId="0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right" vertical="center" wrapText="1"/>
    </xf>
    <xf numFmtId="1" fontId="2" fillId="0" borderId="1" xfId="0" applyNumberFormat="1" applyFont="1" applyFill="1" applyBorder="1" applyAlignment="1">
      <alignment horizontal="right" vertical="center" wrapText="1"/>
    </xf>
    <xf numFmtId="1" fontId="2" fillId="0" borderId="1" xfId="0" applyNumberFormat="1" applyFont="1" applyFill="1" applyBorder="1" applyAlignment="1">
      <alignment horizontal="right" vertical="center"/>
    </xf>
    <xf numFmtId="2" fontId="2" fillId="0" borderId="1" xfId="0" applyNumberFormat="1" applyFont="1" applyFill="1" applyBorder="1" applyAlignment="1">
      <alignment horizontal="right" vertical="center"/>
    </xf>
    <xf numFmtId="0" fontId="4" fillId="0" borderId="5" xfId="0" applyFont="1" applyFill="1" applyBorder="1" applyAlignment="1">
      <alignment horizontal="center" vertical="center" wrapText="1"/>
    </xf>
    <xf numFmtId="2" fontId="4" fillId="0" borderId="6" xfId="0" applyNumberFormat="1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/>
    </xf>
    <xf numFmtId="2" fontId="2" fillId="0" borderId="6" xfId="0" applyNumberFormat="1" applyFont="1" applyFill="1" applyBorder="1" applyAlignment="1">
      <alignment horizontal="right" vertical="center"/>
    </xf>
    <xf numFmtId="0" fontId="4" fillId="0" borderId="8" xfId="0" applyFont="1" applyFill="1" applyBorder="1" applyAlignment="1">
      <alignment horizontal="right" vertical="center"/>
    </xf>
    <xf numFmtId="2" fontId="4" fillId="0" borderId="8" xfId="0" applyNumberFormat="1" applyFont="1" applyFill="1" applyBorder="1" applyAlignment="1">
      <alignment horizontal="right" vertical="center"/>
    </xf>
    <xf numFmtId="2" fontId="4" fillId="0" borderId="9" xfId="0" applyNumberFormat="1" applyFont="1" applyFill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2" fontId="5" fillId="0" borderId="1" xfId="0" applyNumberFormat="1" applyFont="1" applyBorder="1" applyAlignment="1">
      <alignment vertical="center"/>
    </xf>
    <xf numFmtId="2" fontId="5" fillId="0" borderId="6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6" fillId="0" borderId="1" xfId="0" applyFont="1" applyBorder="1" applyAlignment="1">
      <alignment vertical="center"/>
    </xf>
    <xf numFmtId="2" fontId="6" fillId="0" borderId="1" xfId="0" applyNumberFormat="1" applyFont="1" applyBorder="1" applyAlignment="1">
      <alignment vertical="center"/>
    </xf>
    <xf numFmtId="2" fontId="6" fillId="0" borderId="6" xfId="0" applyNumberFormat="1" applyFont="1" applyBorder="1" applyAlignment="1">
      <alignment vertical="center"/>
    </xf>
    <xf numFmtId="0" fontId="5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vertical="center"/>
    </xf>
    <xf numFmtId="2" fontId="6" fillId="0" borderId="8" xfId="0" applyNumberFormat="1" applyFont="1" applyBorder="1" applyAlignment="1">
      <alignment vertical="center"/>
    </xf>
    <xf numFmtId="2" fontId="6" fillId="0" borderId="9" xfId="0" applyNumberFormat="1" applyFont="1" applyBorder="1" applyAlignment="1">
      <alignment vertical="center"/>
    </xf>
    <xf numFmtId="2" fontId="5" fillId="0" borderId="0" xfId="0" applyNumberFormat="1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/>
    <xf numFmtId="0" fontId="5" fillId="0" borderId="0" xfId="0" applyFont="1" applyAlignment="1">
      <alignment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6" xfId="0" applyFont="1" applyFill="1" applyBorder="1" applyAlignment="1">
      <alignment horizontal="left" vertical="center"/>
    </xf>
    <xf numFmtId="0" fontId="5" fillId="0" borderId="6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left" vertical="center"/>
    </xf>
    <xf numFmtId="0" fontId="5" fillId="0" borderId="0" xfId="0" applyFont="1"/>
    <xf numFmtId="0" fontId="5" fillId="0" borderId="1" xfId="0" applyFont="1" applyBorder="1" applyAlignment="1">
      <alignment horizontal="center" vertical="top"/>
    </xf>
    <xf numFmtId="0" fontId="5" fillId="0" borderId="1" xfId="0" applyFont="1" applyBorder="1" applyAlignment="1">
      <alignment horizontal="center" vertical="top" wrapText="1"/>
    </xf>
    <xf numFmtId="0" fontId="8" fillId="0" borderId="1" xfId="0" applyFont="1" applyBorder="1"/>
    <xf numFmtId="0" fontId="9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vertical="top" wrapText="1"/>
    </xf>
    <xf numFmtId="0" fontId="9" fillId="0" borderId="1" xfId="0" applyFont="1" applyBorder="1" applyAlignment="1">
      <alignment horizontal="justify" vertical="top" wrapText="1"/>
    </xf>
    <xf numFmtId="0" fontId="9" fillId="0" borderId="14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right" vertical="top" wrapText="1"/>
    </xf>
    <xf numFmtId="2" fontId="9" fillId="0" borderId="1" xfId="0" applyNumberFormat="1" applyFont="1" applyBorder="1" applyAlignment="1">
      <alignment horizontal="right" vertical="top" wrapText="1"/>
    </xf>
    <xf numFmtId="1" fontId="5" fillId="0" borderId="1" xfId="0" applyNumberFormat="1" applyFont="1" applyBorder="1" applyAlignment="1">
      <alignment vertical="center"/>
    </xf>
    <xf numFmtId="1" fontId="6" fillId="0" borderId="1" xfId="0" applyNumberFormat="1" applyFont="1" applyBorder="1" applyAlignment="1">
      <alignment vertical="center"/>
    </xf>
    <xf numFmtId="1" fontId="6" fillId="0" borderId="8" xfId="0" applyNumberFormat="1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1" fontId="8" fillId="0" borderId="1" xfId="0" applyNumberFormat="1" applyFont="1" applyBorder="1"/>
    <xf numFmtId="0" fontId="6" fillId="0" borderId="0" xfId="0" applyFont="1" applyAlignment="1"/>
    <xf numFmtId="0" fontId="10" fillId="0" borderId="0" xfId="0" applyFont="1" applyAlignment="1"/>
    <xf numFmtId="0" fontId="7" fillId="0" borderId="13" xfId="0" applyFont="1" applyBorder="1" applyAlignment="1">
      <alignment horizontal="center" wrapText="1"/>
    </xf>
    <xf numFmtId="2" fontId="4" fillId="0" borderId="0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2" fontId="6" fillId="0" borderId="6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9" fillId="0" borderId="0" xfId="0" applyFont="1" applyAlignment="1">
      <alignment horizontal="center"/>
    </xf>
  </cellXfs>
  <cellStyles count="2">
    <cellStyle name="Excel Built-in Normal" xfId="1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"/>
  <sheetViews>
    <sheetView view="pageBreakPreview" zoomScaleSheetLayoutView="100" workbookViewId="0">
      <selection activeCell="D1" sqref="D1"/>
    </sheetView>
  </sheetViews>
  <sheetFormatPr defaultRowHeight="14.25"/>
  <cols>
    <col min="1" max="1" width="22.5703125" style="53" customWidth="1"/>
    <col min="2" max="2" width="16.85546875" style="53" customWidth="1"/>
    <col min="3" max="3" width="13.5703125" style="53" customWidth="1"/>
    <col min="4" max="4" width="15.28515625" style="53" customWidth="1"/>
    <col min="5" max="5" width="16.140625" style="53" customWidth="1"/>
    <col min="6" max="16384" width="9.140625" style="53"/>
  </cols>
  <sheetData>
    <row r="1" spans="1:8" ht="18.75">
      <c r="B1" s="68"/>
      <c r="C1" s="68"/>
      <c r="D1" s="69"/>
      <c r="F1" s="41"/>
      <c r="G1" s="41"/>
      <c r="H1" s="41"/>
    </row>
    <row r="2" spans="1:8" ht="42.75" customHeight="1">
      <c r="A2" s="70" t="s">
        <v>101</v>
      </c>
      <c r="B2" s="70"/>
      <c r="C2" s="70"/>
      <c r="D2" s="70"/>
      <c r="E2" s="70"/>
      <c r="F2" s="41"/>
      <c r="G2" s="41"/>
      <c r="H2" s="41"/>
    </row>
    <row r="3" spans="1:8" ht="42.75">
      <c r="A3" s="54" t="s">
        <v>55</v>
      </c>
      <c r="B3" s="55" t="s">
        <v>56</v>
      </c>
      <c r="C3" s="55" t="s">
        <v>57</v>
      </c>
      <c r="D3" s="55" t="s">
        <v>58</v>
      </c>
      <c r="E3" s="55" t="s">
        <v>59</v>
      </c>
    </row>
    <row r="4" spans="1:8" ht="21" customHeight="1">
      <c r="A4" s="56" t="s">
        <v>48</v>
      </c>
      <c r="B4" s="56">
        <v>11569</v>
      </c>
      <c r="C4" s="56">
        <v>9509</v>
      </c>
      <c r="D4" s="67">
        <v>82</v>
      </c>
      <c r="E4" s="67">
        <v>58</v>
      </c>
    </row>
    <row r="5" spans="1:8" ht="21" customHeight="1">
      <c r="A5" s="56" t="s">
        <v>2</v>
      </c>
      <c r="B5" s="56">
        <v>10198</v>
      </c>
      <c r="C5" s="56">
        <v>7526</v>
      </c>
      <c r="D5" s="67">
        <v>74</v>
      </c>
      <c r="E5" s="67">
        <v>49</v>
      </c>
    </row>
    <row r="6" spans="1:8" ht="21" customHeight="1">
      <c r="A6" s="56" t="s">
        <v>49</v>
      </c>
      <c r="B6" s="56">
        <v>4450</v>
      </c>
      <c r="C6" s="56">
        <v>3104</v>
      </c>
      <c r="D6" s="67">
        <v>70</v>
      </c>
      <c r="E6" s="67">
        <v>47</v>
      </c>
    </row>
    <row r="7" spans="1:8" ht="21" customHeight="1">
      <c r="A7" s="56" t="s">
        <v>1</v>
      </c>
      <c r="B7" s="56">
        <v>11485</v>
      </c>
      <c r="C7" s="56">
        <v>9502</v>
      </c>
      <c r="D7" s="67">
        <v>83</v>
      </c>
      <c r="E7" s="67">
        <v>78</v>
      </c>
    </row>
    <row r="8" spans="1:8" ht="21" customHeight="1">
      <c r="A8" s="56" t="s">
        <v>0</v>
      </c>
      <c r="B8" s="56">
        <v>84048</v>
      </c>
      <c r="C8" s="56">
        <v>62764</v>
      </c>
      <c r="D8" s="67">
        <v>75</v>
      </c>
      <c r="E8" s="67">
        <v>51</v>
      </c>
    </row>
    <row r="9" spans="1:8" ht="21" customHeight="1">
      <c r="A9" s="56" t="s">
        <v>54</v>
      </c>
      <c r="B9" s="56">
        <v>37389</v>
      </c>
      <c r="C9" s="56">
        <v>25145</v>
      </c>
      <c r="D9" s="67">
        <v>67</v>
      </c>
      <c r="E9" s="67">
        <v>57</v>
      </c>
    </row>
    <row r="10" spans="1:8" ht="21" customHeight="1">
      <c r="A10" s="56" t="s">
        <v>46</v>
      </c>
      <c r="B10" s="56">
        <f t="shared" ref="B10:C10" si="0">SUM(B4:B9)</f>
        <v>159139</v>
      </c>
      <c r="C10" s="56">
        <f t="shared" si="0"/>
        <v>117550</v>
      </c>
      <c r="D10" s="67">
        <v>74</v>
      </c>
      <c r="E10" s="67">
        <v>55</v>
      </c>
    </row>
  </sheetData>
  <sortState ref="B13:H30">
    <sortCondition ref="B13:B30"/>
  </sortState>
  <mergeCells count="1">
    <mergeCell ref="A2:E2"/>
  </mergeCells>
  <printOptions horizontalCentered="1" verticalCentered="1"/>
  <pageMargins left="0.5" right="0.5" top="0.5" bottom="0.5" header="0.3" footer="0.3"/>
  <pageSetup paperSize="9" scale="11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4"/>
  <sheetViews>
    <sheetView view="pageBreakPreview" zoomScale="61" zoomScaleSheetLayoutView="61" workbookViewId="0">
      <selection activeCell="L1" sqref="L1:M1"/>
    </sheetView>
  </sheetViews>
  <sheetFormatPr defaultRowHeight="15"/>
  <cols>
    <col min="1" max="1" width="3.85546875" bestFit="1" customWidth="1"/>
    <col min="2" max="2" width="17.85546875" customWidth="1"/>
    <col min="3" max="3" width="17.28515625" customWidth="1"/>
    <col min="4" max="4" width="25.140625" bestFit="1" customWidth="1"/>
    <col min="5" max="13" width="17" customWidth="1"/>
  </cols>
  <sheetData>
    <row r="1" spans="1:13" ht="17.25" thickBot="1">
      <c r="A1" s="1"/>
      <c r="B1" s="2"/>
      <c r="C1" s="2"/>
      <c r="D1" s="2"/>
      <c r="E1" s="2"/>
      <c r="F1" s="2"/>
      <c r="G1" s="3"/>
      <c r="H1" s="3"/>
      <c r="I1" s="3"/>
      <c r="J1" s="2"/>
      <c r="K1" s="2"/>
      <c r="L1" s="71"/>
      <c r="M1" s="71"/>
    </row>
    <row r="2" spans="1:13" ht="34.5" customHeight="1">
      <c r="A2" s="72" t="s">
        <v>102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4"/>
    </row>
    <row r="3" spans="1:13" ht="66">
      <c r="A3" s="12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5" t="s">
        <v>9</v>
      </c>
      <c r="H3" s="5" t="s">
        <v>10</v>
      </c>
      <c r="I3" s="5" t="s">
        <v>11</v>
      </c>
      <c r="J3" s="4" t="s">
        <v>12</v>
      </c>
      <c r="K3" s="4" t="s">
        <v>13</v>
      </c>
      <c r="L3" s="6" t="s">
        <v>14</v>
      </c>
      <c r="M3" s="13" t="s">
        <v>15</v>
      </c>
    </row>
    <row r="4" spans="1:13" ht="21.75" customHeight="1">
      <c r="A4" s="14">
        <v>1</v>
      </c>
      <c r="B4" s="7" t="s">
        <v>26</v>
      </c>
      <c r="C4" s="7" t="s">
        <v>26</v>
      </c>
      <c r="D4" s="7" t="s">
        <v>48</v>
      </c>
      <c r="E4" s="8">
        <v>267</v>
      </c>
      <c r="F4" s="8">
        <v>6420</v>
      </c>
      <c r="G4" s="9">
        <v>5026</v>
      </c>
      <c r="H4" s="10">
        <f t="shared" ref="H4:H33" si="0">G4-I4</f>
        <v>3701</v>
      </c>
      <c r="I4" s="9">
        <v>1325</v>
      </c>
      <c r="J4" s="10">
        <f t="shared" ref="J4:J33" si="1">H4-K4</f>
        <v>1415</v>
      </c>
      <c r="K4" s="8">
        <v>2286</v>
      </c>
      <c r="L4" s="11">
        <f t="shared" ref="L4:L34" si="2">G4/F4*100</f>
        <v>78.286604361370721</v>
      </c>
      <c r="M4" s="15">
        <f t="shared" ref="M4:M34" si="3">K4/H4*100</f>
        <v>61.767089975682246</v>
      </c>
    </row>
    <row r="5" spans="1:13" ht="21.75" customHeight="1">
      <c r="A5" s="14">
        <v>2</v>
      </c>
      <c r="B5" s="7" t="s">
        <v>25</v>
      </c>
      <c r="C5" s="7" t="s">
        <v>25</v>
      </c>
      <c r="D5" s="7" t="s">
        <v>48</v>
      </c>
      <c r="E5" s="8">
        <v>204</v>
      </c>
      <c r="F5" s="8">
        <v>5149</v>
      </c>
      <c r="G5" s="9">
        <v>4483</v>
      </c>
      <c r="H5" s="10">
        <f t="shared" si="0"/>
        <v>4079</v>
      </c>
      <c r="I5" s="9">
        <v>404</v>
      </c>
      <c r="J5" s="10">
        <f t="shared" si="1"/>
        <v>1823</v>
      </c>
      <c r="K5" s="8">
        <v>2256</v>
      </c>
      <c r="L5" s="11">
        <f t="shared" si="2"/>
        <v>87.065449601864444</v>
      </c>
      <c r="M5" s="15">
        <f t="shared" si="3"/>
        <v>55.307673449374853</v>
      </c>
    </row>
    <row r="6" spans="1:13" ht="21.75" customHeight="1">
      <c r="A6" s="14">
        <v>3</v>
      </c>
      <c r="B6" s="7" t="s">
        <v>37</v>
      </c>
      <c r="C6" s="7" t="s">
        <v>37</v>
      </c>
      <c r="D6" s="7" t="s">
        <v>51</v>
      </c>
      <c r="E6" s="8">
        <v>206</v>
      </c>
      <c r="F6" s="8">
        <v>5755</v>
      </c>
      <c r="G6" s="9">
        <v>4316</v>
      </c>
      <c r="H6" s="10">
        <f t="shared" si="0"/>
        <v>4196</v>
      </c>
      <c r="I6" s="9">
        <v>120</v>
      </c>
      <c r="J6" s="10">
        <f t="shared" si="1"/>
        <v>2243</v>
      </c>
      <c r="K6" s="8">
        <v>1953</v>
      </c>
      <c r="L6" s="11">
        <f t="shared" si="2"/>
        <v>74.995655951346649</v>
      </c>
      <c r="M6" s="15">
        <f t="shared" si="3"/>
        <v>46.544327931363206</v>
      </c>
    </row>
    <row r="7" spans="1:13" ht="21.75" customHeight="1">
      <c r="A7" s="14">
        <v>4</v>
      </c>
      <c r="B7" s="7" t="s">
        <v>33</v>
      </c>
      <c r="C7" s="7" t="s">
        <v>33</v>
      </c>
      <c r="D7" s="7" t="s">
        <v>51</v>
      </c>
      <c r="E7" s="8">
        <v>157</v>
      </c>
      <c r="F7" s="8">
        <v>4443</v>
      </c>
      <c r="G7" s="9">
        <v>3210</v>
      </c>
      <c r="H7" s="10">
        <f t="shared" si="0"/>
        <v>2988</v>
      </c>
      <c r="I7" s="9">
        <v>222</v>
      </c>
      <c r="J7" s="10">
        <f t="shared" si="1"/>
        <v>1386</v>
      </c>
      <c r="K7" s="8">
        <v>1602</v>
      </c>
      <c r="L7" s="11">
        <f t="shared" si="2"/>
        <v>72.248480756245783</v>
      </c>
      <c r="M7" s="15">
        <f t="shared" si="3"/>
        <v>53.614457831325304</v>
      </c>
    </row>
    <row r="8" spans="1:13" ht="21.75" customHeight="1">
      <c r="A8" s="14">
        <v>5</v>
      </c>
      <c r="B8" s="7" t="s">
        <v>23</v>
      </c>
      <c r="C8" s="7" t="s">
        <v>23</v>
      </c>
      <c r="D8" s="7" t="s">
        <v>52</v>
      </c>
      <c r="E8" s="8">
        <v>140</v>
      </c>
      <c r="F8" s="8">
        <v>4450</v>
      </c>
      <c r="G8" s="9">
        <v>3104</v>
      </c>
      <c r="H8" s="10">
        <f t="shared" si="0"/>
        <v>3020</v>
      </c>
      <c r="I8" s="9">
        <v>84</v>
      </c>
      <c r="J8" s="10">
        <f t="shared" si="1"/>
        <v>1610</v>
      </c>
      <c r="K8" s="8">
        <v>1410</v>
      </c>
      <c r="L8" s="11">
        <f t="shared" si="2"/>
        <v>69.752808988764045</v>
      </c>
      <c r="M8" s="15">
        <f t="shared" si="3"/>
        <v>46.688741721854306</v>
      </c>
    </row>
    <row r="9" spans="1:13" ht="21.75" customHeight="1">
      <c r="A9" s="14">
        <v>6</v>
      </c>
      <c r="B9" s="7" t="s">
        <v>34</v>
      </c>
      <c r="C9" s="7" t="s">
        <v>1</v>
      </c>
      <c r="D9" s="7" t="s">
        <v>50</v>
      </c>
      <c r="E9" s="8">
        <v>339</v>
      </c>
      <c r="F9" s="8">
        <v>11485</v>
      </c>
      <c r="G9" s="9">
        <v>9502</v>
      </c>
      <c r="H9" s="10">
        <f t="shared" si="0"/>
        <v>8263</v>
      </c>
      <c r="I9" s="9">
        <v>1239</v>
      </c>
      <c r="J9" s="10">
        <f t="shared" si="1"/>
        <v>1808</v>
      </c>
      <c r="K9" s="8">
        <v>6455</v>
      </c>
      <c r="L9" s="11">
        <f t="shared" si="2"/>
        <v>82.734000870700925</v>
      </c>
      <c r="M9" s="15">
        <f t="shared" si="3"/>
        <v>78.119327120900394</v>
      </c>
    </row>
    <row r="10" spans="1:13" ht="21.75" customHeight="1">
      <c r="A10" s="14">
        <v>7</v>
      </c>
      <c r="B10" s="7" t="s">
        <v>18</v>
      </c>
      <c r="C10" s="7" t="s">
        <v>18</v>
      </c>
      <c r="D10" s="7" t="s">
        <v>53</v>
      </c>
      <c r="E10" s="8">
        <v>178</v>
      </c>
      <c r="F10" s="8">
        <v>5159</v>
      </c>
      <c r="G10" s="9">
        <v>4542</v>
      </c>
      <c r="H10" s="10">
        <f t="shared" si="0"/>
        <v>3873</v>
      </c>
      <c r="I10" s="9">
        <v>669</v>
      </c>
      <c r="J10" s="10">
        <f t="shared" si="1"/>
        <v>936</v>
      </c>
      <c r="K10" s="8">
        <v>2937</v>
      </c>
      <c r="L10" s="11">
        <f t="shared" si="2"/>
        <v>88.040317891064163</v>
      </c>
      <c r="M10" s="15">
        <f t="shared" si="3"/>
        <v>75.832687838884581</v>
      </c>
    </row>
    <row r="11" spans="1:13" ht="21.75" customHeight="1">
      <c r="A11" s="14">
        <v>8</v>
      </c>
      <c r="B11" s="7" t="s">
        <v>20</v>
      </c>
      <c r="C11" s="7" t="s">
        <v>20</v>
      </c>
      <c r="D11" s="7" t="s">
        <v>53</v>
      </c>
      <c r="E11" s="8">
        <v>167</v>
      </c>
      <c r="F11" s="8">
        <v>4899</v>
      </c>
      <c r="G11" s="9">
        <v>3625</v>
      </c>
      <c r="H11" s="10">
        <f t="shared" si="0"/>
        <v>3377</v>
      </c>
      <c r="I11" s="9">
        <v>248</v>
      </c>
      <c r="J11" s="10">
        <f t="shared" si="1"/>
        <v>1838</v>
      </c>
      <c r="K11" s="8">
        <v>1539</v>
      </c>
      <c r="L11" s="11">
        <f t="shared" si="2"/>
        <v>73.994692794447843</v>
      </c>
      <c r="M11" s="15">
        <f t="shared" si="3"/>
        <v>45.572993781462841</v>
      </c>
    </row>
    <row r="12" spans="1:13" ht="21.75" customHeight="1">
      <c r="A12" s="14">
        <v>9</v>
      </c>
      <c r="B12" s="7" t="s">
        <v>21</v>
      </c>
      <c r="C12" s="7" t="s">
        <v>21</v>
      </c>
      <c r="D12" s="7" t="s">
        <v>53</v>
      </c>
      <c r="E12" s="8">
        <v>153</v>
      </c>
      <c r="F12" s="8">
        <v>4533</v>
      </c>
      <c r="G12" s="9">
        <v>2866</v>
      </c>
      <c r="H12" s="10">
        <f t="shared" si="0"/>
        <v>2659</v>
      </c>
      <c r="I12" s="9">
        <v>207</v>
      </c>
      <c r="J12" s="10">
        <f t="shared" si="1"/>
        <v>837</v>
      </c>
      <c r="K12" s="8">
        <v>1822</v>
      </c>
      <c r="L12" s="11">
        <f t="shared" si="2"/>
        <v>63.225237149790424</v>
      </c>
      <c r="M12" s="15">
        <f t="shared" si="3"/>
        <v>68.522000752162469</v>
      </c>
    </row>
    <row r="13" spans="1:13" ht="21.75" customHeight="1">
      <c r="A13" s="14">
        <v>10</v>
      </c>
      <c r="B13" s="7" t="s">
        <v>28</v>
      </c>
      <c r="C13" s="7" t="s">
        <v>28</v>
      </c>
      <c r="D13" s="7" t="s">
        <v>53</v>
      </c>
      <c r="E13" s="8">
        <v>182</v>
      </c>
      <c r="F13" s="8">
        <v>5603</v>
      </c>
      <c r="G13" s="9">
        <v>4122</v>
      </c>
      <c r="H13" s="10">
        <f t="shared" si="0"/>
        <v>3905</v>
      </c>
      <c r="I13" s="9">
        <v>217</v>
      </c>
      <c r="J13" s="10">
        <f t="shared" si="1"/>
        <v>1695</v>
      </c>
      <c r="K13" s="8">
        <v>2210</v>
      </c>
      <c r="L13" s="11">
        <f t="shared" si="2"/>
        <v>73.56773157237194</v>
      </c>
      <c r="M13" s="15">
        <f t="shared" si="3"/>
        <v>56.594110115236873</v>
      </c>
    </row>
    <row r="14" spans="1:13" ht="21.75" customHeight="1">
      <c r="A14" s="14">
        <v>11</v>
      </c>
      <c r="B14" s="7" t="s">
        <v>29</v>
      </c>
      <c r="C14" s="7" t="s">
        <v>29</v>
      </c>
      <c r="D14" s="7" t="s">
        <v>53</v>
      </c>
      <c r="E14" s="8">
        <v>273</v>
      </c>
      <c r="F14" s="8">
        <v>6929</v>
      </c>
      <c r="G14" s="9">
        <v>5867</v>
      </c>
      <c r="H14" s="10">
        <f t="shared" si="0"/>
        <v>4199</v>
      </c>
      <c r="I14" s="9">
        <v>1668</v>
      </c>
      <c r="J14" s="10">
        <f t="shared" si="1"/>
        <v>2914</v>
      </c>
      <c r="K14" s="8">
        <v>1285</v>
      </c>
      <c r="L14" s="11">
        <f t="shared" si="2"/>
        <v>84.673113003319372</v>
      </c>
      <c r="M14" s="15">
        <f t="shared" si="3"/>
        <v>30.602524410573945</v>
      </c>
    </row>
    <row r="15" spans="1:13" ht="21.75" customHeight="1">
      <c r="A15" s="14">
        <v>12</v>
      </c>
      <c r="B15" s="7" t="s">
        <v>30</v>
      </c>
      <c r="C15" s="7" t="s">
        <v>30</v>
      </c>
      <c r="D15" s="7" t="s">
        <v>53</v>
      </c>
      <c r="E15" s="8">
        <v>184</v>
      </c>
      <c r="F15" s="8">
        <v>5178</v>
      </c>
      <c r="G15" s="9">
        <v>3923</v>
      </c>
      <c r="H15" s="10">
        <f t="shared" si="0"/>
        <v>2828</v>
      </c>
      <c r="I15" s="9">
        <v>1095</v>
      </c>
      <c r="J15" s="10">
        <f t="shared" si="1"/>
        <v>1894</v>
      </c>
      <c r="K15" s="8">
        <v>934</v>
      </c>
      <c r="L15" s="11">
        <f t="shared" si="2"/>
        <v>75.762842796446506</v>
      </c>
      <c r="M15" s="15">
        <f t="shared" si="3"/>
        <v>33.026874115983027</v>
      </c>
    </row>
    <row r="16" spans="1:13" ht="21.75" customHeight="1">
      <c r="A16" s="14">
        <v>13</v>
      </c>
      <c r="B16" s="7" t="s">
        <v>31</v>
      </c>
      <c r="C16" s="7" t="s">
        <v>31</v>
      </c>
      <c r="D16" s="7" t="s">
        <v>53</v>
      </c>
      <c r="E16" s="8">
        <v>144</v>
      </c>
      <c r="F16" s="8">
        <v>4302</v>
      </c>
      <c r="G16" s="9">
        <v>3308</v>
      </c>
      <c r="H16" s="10">
        <f t="shared" si="0"/>
        <v>2871</v>
      </c>
      <c r="I16" s="9">
        <v>437</v>
      </c>
      <c r="J16" s="10">
        <f t="shared" si="1"/>
        <v>1040</v>
      </c>
      <c r="K16" s="8">
        <v>1831</v>
      </c>
      <c r="L16" s="11">
        <f t="shared" si="2"/>
        <v>76.89446768944677</v>
      </c>
      <c r="M16" s="15">
        <f t="shared" si="3"/>
        <v>63.775687913618953</v>
      </c>
    </row>
    <row r="17" spans="1:13" ht="21.75" customHeight="1">
      <c r="A17" s="14">
        <v>14</v>
      </c>
      <c r="B17" s="7" t="s">
        <v>32</v>
      </c>
      <c r="C17" s="7" t="s">
        <v>32</v>
      </c>
      <c r="D17" s="7" t="s">
        <v>53</v>
      </c>
      <c r="E17" s="8">
        <v>220</v>
      </c>
      <c r="F17" s="8">
        <v>6353</v>
      </c>
      <c r="G17" s="9">
        <v>4570</v>
      </c>
      <c r="H17" s="10">
        <f t="shared" si="0"/>
        <v>4072</v>
      </c>
      <c r="I17" s="9">
        <v>498</v>
      </c>
      <c r="J17" s="10">
        <f t="shared" si="1"/>
        <v>1713</v>
      </c>
      <c r="K17" s="8">
        <v>2359</v>
      </c>
      <c r="L17" s="11">
        <f t="shared" si="2"/>
        <v>71.934519124822913</v>
      </c>
      <c r="M17" s="15">
        <f t="shared" si="3"/>
        <v>57.932220039292723</v>
      </c>
    </row>
    <row r="18" spans="1:13" ht="21.75" customHeight="1">
      <c r="A18" s="14">
        <v>15</v>
      </c>
      <c r="B18" s="7" t="s">
        <v>36</v>
      </c>
      <c r="C18" s="7" t="s">
        <v>36</v>
      </c>
      <c r="D18" s="7" t="s">
        <v>53</v>
      </c>
      <c r="E18" s="8">
        <v>147</v>
      </c>
      <c r="F18" s="8">
        <v>4217</v>
      </c>
      <c r="G18" s="9">
        <v>2856</v>
      </c>
      <c r="H18" s="10">
        <f t="shared" si="0"/>
        <v>2743</v>
      </c>
      <c r="I18" s="9">
        <v>113</v>
      </c>
      <c r="J18" s="10">
        <f t="shared" si="1"/>
        <v>1548</v>
      </c>
      <c r="K18" s="8">
        <v>1195</v>
      </c>
      <c r="L18" s="11">
        <f t="shared" si="2"/>
        <v>67.725871472610862</v>
      </c>
      <c r="M18" s="15">
        <f t="shared" si="3"/>
        <v>43.565439300036459</v>
      </c>
    </row>
    <row r="19" spans="1:13" ht="21.75" customHeight="1">
      <c r="A19" s="14">
        <v>16</v>
      </c>
      <c r="B19" s="7" t="s">
        <v>38</v>
      </c>
      <c r="C19" s="7" t="s">
        <v>38</v>
      </c>
      <c r="D19" s="7" t="s">
        <v>53</v>
      </c>
      <c r="E19" s="8">
        <v>143</v>
      </c>
      <c r="F19" s="8">
        <v>4652</v>
      </c>
      <c r="G19" s="9">
        <v>3298</v>
      </c>
      <c r="H19" s="10">
        <f t="shared" si="0"/>
        <v>2912</v>
      </c>
      <c r="I19" s="9">
        <v>386</v>
      </c>
      <c r="J19" s="10">
        <f t="shared" si="1"/>
        <v>1734</v>
      </c>
      <c r="K19" s="8">
        <v>1178</v>
      </c>
      <c r="L19" s="11">
        <f t="shared" si="2"/>
        <v>70.894239036973346</v>
      </c>
      <c r="M19" s="15">
        <f t="shared" si="3"/>
        <v>40.453296703296701</v>
      </c>
    </row>
    <row r="20" spans="1:13" ht="21.75" customHeight="1">
      <c r="A20" s="14">
        <v>17</v>
      </c>
      <c r="B20" s="7" t="s">
        <v>39</v>
      </c>
      <c r="C20" s="7" t="s">
        <v>39</v>
      </c>
      <c r="D20" s="7" t="s">
        <v>53</v>
      </c>
      <c r="E20" s="8">
        <v>166</v>
      </c>
      <c r="F20" s="8">
        <v>4652</v>
      </c>
      <c r="G20" s="9">
        <v>3617</v>
      </c>
      <c r="H20" s="10">
        <f t="shared" si="0"/>
        <v>3575</v>
      </c>
      <c r="I20" s="9">
        <v>42</v>
      </c>
      <c r="J20" s="10">
        <f t="shared" si="1"/>
        <v>2404</v>
      </c>
      <c r="K20" s="8">
        <v>1171</v>
      </c>
      <c r="L20" s="11">
        <f t="shared" si="2"/>
        <v>77.751504729148763</v>
      </c>
      <c r="M20" s="15">
        <f t="shared" si="3"/>
        <v>32.755244755244753</v>
      </c>
    </row>
    <row r="21" spans="1:13" ht="21.75" customHeight="1">
      <c r="A21" s="14">
        <v>18</v>
      </c>
      <c r="B21" s="7" t="s">
        <v>40</v>
      </c>
      <c r="C21" s="7" t="s">
        <v>40</v>
      </c>
      <c r="D21" s="7" t="s">
        <v>53</v>
      </c>
      <c r="E21" s="8">
        <v>174</v>
      </c>
      <c r="F21" s="8">
        <v>4771</v>
      </c>
      <c r="G21" s="9">
        <v>3352</v>
      </c>
      <c r="H21" s="10">
        <f t="shared" si="0"/>
        <v>3104</v>
      </c>
      <c r="I21" s="9">
        <v>248</v>
      </c>
      <c r="J21" s="10">
        <f t="shared" si="1"/>
        <v>2153</v>
      </c>
      <c r="K21" s="8">
        <v>951</v>
      </c>
      <c r="L21" s="11">
        <f t="shared" si="2"/>
        <v>70.257807587507855</v>
      </c>
      <c r="M21" s="15">
        <f t="shared" si="3"/>
        <v>30.637886597938145</v>
      </c>
    </row>
    <row r="22" spans="1:13" ht="21.75" customHeight="1">
      <c r="A22" s="14">
        <v>19</v>
      </c>
      <c r="B22" s="7" t="s">
        <v>42</v>
      </c>
      <c r="C22" s="7" t="s">
        <v>42</v>
      </c>
      <c r="D22" s="7" t="s">
        <v>53</v>
      </c>
      <c r="E22" s="8">
        <v>137</v>
      </c>
      <c r="F22" s="8">
        <v>3828</v>
      </c>
      <c r="G22" s="9">
        <v>3022</v>
      </c>
      <c r="H22" s="10">
        <f t="shared" si="0"/>
        <v>2344</v>
      </c>
      <c r="I22" s="9">
        <v>678</v>
      </c>
      <c r="J22" s="10">
        <f t="shared" si="1"/>
        <v>1163</v>
      </c>
      <c r="K22" s="8">
        <v>1181</v>
      </c>
      <c r="L22" s="11">
        <f t="shared" si="2"/>
        <v>78.944618599791013</v>
      </c>
      <c r="M22" s="15">
        <f t="shared" si="3"/>
        <v>50.383959044368595</v>
      </c>
    </row>
    <row r="23" spans="1:13" ht="21.75" customHeight="1">
      <c r="A23" s="14">
        <v>20</v>
      </c>
      <c r="B23" s="7" t="s">
        <v>43</v>
      </c>
      <c r="C23" s="7" t="s">
        <v>43</v>
      </c>
      <c r="D23" s="7" t="s">
        <v>53</v>
      </c>
      <c r="E23" s="8">
        <v>179</v>
      </c>
      <c r="F23" s="8">
        <v>5140</v>
      </c>
      <c r="G23" s="9">
        <v>4243</v>
      </c>
      <c r="H23" s="10">
        <f t="shared" si="0"/>
        <v>3263</v>
      </c>
      <c r="I23" s="9">
        <v>980</v>
      </c>
      <c r="J23" s="10">
        <f t="shared" si="1"/>
        <v>770</v>
      </c>
      <c r="K23" s="8">
        <v>2493</v>
      </c>
      <c r="L23" s="11">
        <f t="shared" si="2"/>
        <v>82.548638132295721</v>
      </c>
      <c r="M23" s="15">
        <f t="shared" si="3"/>
        <v>76.402083971805084</v>
      </c>
    </row>
    <row r="24" spans="1:13" ht="21.75" customHeight="1">
      <c r="A24" s="14">
        <v>21</v>
      </c>
      <c r="B24" s="7" t="s">
        <v>44</v>
      </c>
      <c r="C24" s="7" t="s">
        <v>44</v>
      </c>
      <c r="D24" s="7" t="s">
        <v>53</v>
      </c>
      <c r="E24" s="8">
        <v>151</v>
      </c>
      <c r="F24" s="8">
        <v>4447</v>
      </c>
      <c r="G24" s="9">
        <v>3491</v>
      </c>
      <c r="H24" s="10">
        <f t="shared" si="0"/>
        <v>3399</v>
      </c>
      <c r="I24" s="9">
        <v>92</v>
      </c>
      <c r="J24" s="10">
        <f t="shared" si="1"/>
        <v>1056</v>
      </c>
      <c r="K24" s="8">
        <v>2343</v>
      </c>
      <c r="L24" s="11">
        <f t="shared" si="2"/>
        <v>78.502361142343162</v>
      </c>
      <c r="M24" s="15">
        <f t="shared" si="3"/>
        <v>68.932038834951456</v>
      </c>
    </row>
    <row r="25" spans="1:13" ht="21.75" customHeight="1">
      <c r="A25" s="14">
        <v>22</v>
      </c>
      <c r="B25" s="7" t="s">
        <v>45</v>
      </c>
      <c r="C25" s="7" t="s">
        <v>45</v>
      </c>
      <c r="D25" s="7" t="s">
        <v>53</v>
      </c>
      <c r="E25" s="8">
        <v>188</v>
      </c>
      <c r="F25" s="8">
        <v>5452</v>
      </c>
      <c r="G25" s="9">
        <v>3482</v>
      </c>
      <c r="H25" s="10">
        <f t="shared" si="0"/>
        <v>3000</v>
      </c>
      <c r="I25" s="9">
        <v>482</v>
      </c>
      <c r="J25" s="10">
        <f t="shared" si="1"/>
        <v>2080</v>
      </c>
      <c r="K25" s="8">
        <v>920</v>
      </c>
      <c r="L25" s="11">
        <f t="shared" si="2"/>
        <v>63.866471019809246</v>
      </c>
      <c r="M25" s="15">
        <f t="shared" si="3"/>
        <v>30.666666666666664</v>
      </c>
    </row>
    <row r="26" spans="1:13" ht="21.75" customHeight="1">
      <c r="A26" s="14">
        <v>23</v>
      </c>
      <c r="B26" s="7" t="s">
        <v>35</v>
      </c>
      <c r="C26" s="7" t="s">
        <v>35</v>
      </c>
      <c r="D26" s="7" t="s">
        <v>53</v>
      </c>
      <c r="E26" s="8">
        <v>139</v>
      </c>
      <c r="F26" s="8">
        <v>3933</v>
      </c>
      <c r="G26" s="9">
        <v>2580</v>
      </c>
      <c r="H26" s="10">
        <f t="shared" si="0"/>
        <v>2099</v>
      </c>
      <c r="I26" s="9">
        <v>481</v>
      </c>
      <c r="J26" s="10">
        <f t="shared" si="1"/>
        <v>729</v>
      </c>
      <c r="K26" s="8">
        <v>1370</v>
      </c>
      <c r="L26" s="11">
        <f t="shared" si="2"/>
        <v>65.598779557589623</v>
      </c>
      <c r="M26" s="15">
        <f t="shared" si="3"/>
        <v>65.26917579799904</v>
      </c>
    </row>
    <row r="27" spans="1:13" ht="21.75" customHeight="1">
      <c r="A27" s="14">
        <v>24</v>
      </c>
      <c r="B27" s="7" t="s">
        <v>16</v>
      </c>
      <c r="C27" s="7" t="s">
        <v>16</v>
      </c>
      <c r="D27" s="7" t="s">
        <v>47</v>
      </c>
      <c r="E27" s="8">
        <v>145</v>
      </c>
      <c r="F27" s="8">
        <v>4970</v>
      </c>
      <c r="G27" s="9">
        <v>3563</v>
      </c>
      <c r="H27" s="10">
        <f t="shared" si="0"/>
        <v>3429</v>
      </c>
      <c r="I27" s="9">
        <v>134</v>
      </c>
      <c r="J27" s="10">
        <f t="shared" si="1"/>
        <v>1610</v>
      </c>
      <c r="K27" s="8">
        <v>1819</v>
      </c>
      <c r="L27" s="11">
        <f t="shared" si="2"/>
        <v>71.690140845070431</v>
      </c>
      <c r="M27" s="15">
        <f t="shared" si="3"/>
        <v>53.047535724701078</v>
      </c>
    </row>
    <row r="28" spans="1:13" ht="21.75" customHeight="1">
      <c r="A28" s="14">
        <v>25</v>
      </c>
      <c r="B28" s="7" t="s">
        <v>17</v>
      </c>
      <c r="C28" s="7" t="s">
        <v>17</v>
      </c>
      <c r="D28" s="7" t="s">
        <v>47</v>
      </c>
      <c r="E28" s="8">
        <v>189</v>
      </c>
      <c r="F28" s="8">
        <v>6298</v>
      </c>
      <c r="G28" s="9">
        <v>4218</v>
      </c>
      <c r="H28" s="10">
        <f t="shared" si="0"/>
        <v>4055</v>
      </c>
      <c r="I28" s="9">
        <v>163</v>
      </c>
      <c r="J28" s="10">
        <f t="shared" si="1"/>
        <v>1209</v>
      </c>
      <c r="K28" s="8">
        <v>2846</v>
      </c>
      <c r="L28" s="11">
        <f t="shared" si="2"/>
        <v>66.973642426167032</v>
      </c>
      <c r="M28" s="15">
        <f t="shared" si="3"/>
        <v>70.184956843403199</v>
      </c>
    </row>
    <row r="29" spans="1:13" ht="21.75" customHeight="1">
      <c r="A29" s="14">
        <v>26</v>
      </c>
      <c r="B29" s="7" t="s">
        <v>19</v>
      </c>
      <c r="C29" s="7" t="s">
        <v>19</v>
      </c>
      <c r="D29" s="7" t="s">
        <v>47</v>
      </c>
      <c r="E29" s="8">
        <v>170</v>
      </c>
      <c r="F29" s="8">
        <v>5453</v>
      </c>
      <c r="G29" s="9">
        <v>3974</v>
      </c>
      <c r="H29" s="10">
        <f t="shared" si="0"/>
        <v>3774</v>
      </c>
      <c r="I29" s="9">
        <v>200</v>
      </c>
      <c r="J29" s="10">
        <f t="shared" si="1"/>
        <v>1806</v>
      </c>
      <c r="K29" s="8">
        <v>1968</v>
      </c>
      <c r="L29" s="11">
        <f t="shared" si="2"/>
        <v>72.877315239317809</v>
      </c>
      <c r="M29" s="15">
        <f t="shared" si="3"/>
        <v>52.146263910969793</v>
      </c>
    </row>
    <row r="30" spans="1:13" ht="21.75" customHeight="1">
      <c r="A30" s="14">
        <v>27</v>
      </c>
      <c r="B30" s="7" t="s">
        <v>22</v>
      </c>
      <c r="C30" s="7" t="s">
        <v>22</v>
      </c>
      <c r="D30" s="7" t="s">
        <v>47</v>
      </c>
      <c r="E30" s="8">
        <v>174</v>
      </c>
      <c r="F30" s="8">
        <v>5202</v>
      </c>
      <c r="G30" s="9">
        <v>3260</v>
      </c>
      <c r="H30" s="10">
        <f t="shared" si="0"/>
        <v>3082</v>
      </c>
      <c r="I30" s="9">
        <v>178</v>
      </c>
      <c r="J30" s="10">
        <f t="shared" si="1"/>
        <v>1596</v>
      </c>
      <c r="K30" s="8">
        <v>1486</v>
      </c>
      <c r="L30" s="11">
        <f t="shared" si="2"/>
        <v>62.668204536716644</v>
      </c>
      <c r="M30" s="15">
        <f t="shared" si="3"/>
        <v>48.215444516547699</v>
      </c>
    </row>
    <row r="31" spans="1:13" ht="21.75" customHeight="1">
      <c r="A31" s="14">
        <v>28</v>
      </c>
      <c r="B31" s="7" t="s">
        <v>24</v>
      </c>
      <c r="C31" s="7" t="s">
        <v>24</v>
      </c>
      <c r="D31" s="7" t="s">
        <v>47</v>
      </c>
      <c r="E31" s="8">
        <v>167</v>
      </c>
      <c r="F31" s="8">
        <v>5536</v>
      </c>
      <c r="G31" s="9">
        <v>3593</v>
      </c>
      <c r="H31" s="10">
        <f t="shared" si="0"/>
        <v>3506</v>
      </c>
      <c r="I31" s="9">
        <v>87</v>
      </c>
      <c r="J31" s="10">
        <f t="shared" si="1"/>
        <v>1009</v>
      </c>
      <c r="K31" s="8">
        <v>2497</v>
      </c>
      <c r="L31" s="11">
        <f t="shared" si="2"/>
        <v>64.90245664739885</v>
      </c>
      <c r="M31" s="15">
        <f t="shared" si="3"/>
        <v>71.220764403879073</v>
      </c>
    </row>
    <row r="32" spans="1:13" ht="21.75" customHeight="1">
      <c r="A32" s="14">
        <v>29</v>
      </c>
      <c r="B32" s="7" t="s">
        <v>27</v>
      </c>
      <c r="C32" s="7" t="s">
        <v>27</v>
      </c>
      <c r="D32" s="7" t="s">
        <v>47</v>
      </c>
      <c r="E32" s="8">
        <v>177</v>
      </c>
      <c r="F32" s="8">
        <v>4725</v>
      </c>
      <c r="G32" s="9">
        <v>3112</v>
      </c>
      <c r="H32" s="10">
        <f t="shared" si="0"/>
        <v>2805</v>
      </c>
      <c r="I32" s="9">
        <v>307</v>
      </c>
      <c r="J32" s="10">
        <f t="shared" si="1"/>
        <v>1062</v>
      </c>
      <c r="K32" s="8">
        <v>1743</v>
      </c>
      <c r="L32" s="11">
        <f t="shared" si="2"/>
        <v>65.862433862433861</v>
      </c>
      <c r="M32" s="15">
        <f t="shared" si="3"/>
        <v>62.139037433155075</v>
      </c>
    </row>
    <row r="33" spans="1:13" ht="21.75" customHeight="1">
      <c r="A33" s="14">
        <v>30</v>
      </c>
      <c r="B33" s="7" t="s">
        <v>41</v>
      </c>
      <c r="C33" s="7" t="s">
        <v>41</v>
      </c>
      <c r="D33" s="7" t="s">
        <v>47</v>
      </c>
      <c r="E33" s="8">
        <v>175</v>
      </c>
      <c r="F33" s="8">
        <v>5205</v>
      </c>
      <c r="G33" s="9">
        <v>3425</v>
      </c>
      <c r="H33" s="10">
        <f t="shared" si="0"/>
        <v>3415</v>
      </c>
      <c r="I33" s="9">
        <v>10</v>
      </c>
      <c r="J33" s="10">
        <f t="shared" si="1"/>
        <v>2037</v>
      </c>
      <c r="K33" s="8">
        <v>1378</v>
      </c>
      <c r="L33" s="11">
        <f t="shared" si="2"/>
        <v>65.802113352545632</v>
      </c>
      <c r="M33" s="15">
        <f t="shared" si="3"/>
        <v>40.351390922401173</v>
      </c>
    </row>
    <row r="34" spans="1:13" ht="21.75" customHeight="1" thickBot="1">
      <c r="A34" s="75" t="s">
        <v>46</v>
      </c>
      <c r="B34" s="76"/>
      <c r="C34" s="76"/>
      <c r="D34" s="76"/>
      <c r="E34" s="16">
        <f>SUM(E4:E33)</f>
        <v>5435</v>
      </c>
      <c r="F34" s="16">
        <f t="shared" ref="F34:K34" si="4">SUM(F4:F33)</f>
        <v>159139</v>
      </c>
      <c r="G34" s="16">
        <f t="shared" si="4"/>
        <v>117550</v>
      </c>
      <c r="H34" s="16">
        <f t="shared" si="4"/>
        <v>104536</v>
      </c>
      <c r="I34" s="16">
        <f t="shared" si="4"/>
        <v>13014</v>
      </c>
      <c r="J34" s="16">
        <f t="shared" si="4"/>
        <v>47118</v>
      </c>
      <c r="K34" s="16">
        <f t="shared" si="4"/>
        <v>57418</v>
      </c>
      <c r="L34" s="17">
        <f t="shared" si="2"/>
        <v>73.866242718629621</v>
      </c>
      <c r="M34" s="18">
        <f t="shared" si="3"/>
        <v>54.926532486416157</v>
      </c>
    </row>
  </sheetData>
  <mergeCells count="3">
    <mergeCell ref="L1:M1"/>
    <mergeCell ref="A2:M2"/>
    <mergeCell ref="A34:D34"/>
  </mergeCells>
  <printOptions horizontalCentered="1" verticalCentered="1"/>
  <pageMargins left="0.5" right="0.5" top="0.5" bottom="0.5" header="0.3" footer="0.3"/>
  <pageSetup paperSize="9" scale="6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1"/>
  <sheetViews>
    <sheetView view="pageBreakPreview" zoomScale="94" zoomScaleSheetLayoutView="94" workbookViewId="0">
      <selection activeCell="H1" sqref="H1:K1"/>
    </sheetView>
  </sheetViews>
  <sheetFormatPr defaultRowHeight="14.25"/>
  <cols>
    <col min="1" max="1" width="3.28515625" style="19" bestFit="1" customWidth="1"/>
    <col min="2" max="2" width="17.85546875" style="31" bestFit="1" customWidth="1"/>
    <col min="3" max="3" width="24.5703125" style="31" customWidth="1"/>
    <col min="4" max="4" width="12.140625" style="31" customWidth="1"/>
    <col min="5" max="5" width="13.140625" style="39" customWidth="1"/>
    <col min="6" max="6" width="12.42578125" style="31" customWidth="1"/>
    <col min="7" max="7" width="13" style="31" customWidth="1"/>
    <col min="8" max="8" width="7.7109375" style="39" customWidth="1"/>
    <col min="9" max="9" width="8" style="31" bestFit="1" customWidth="1"/>
    <col min="10" max="10" width="15" style="31" bestFit="1" customWidth="1"/>
    <col min="11" max="11" width="7.5703125" style="39" customWidth="1"/>
    <col min="12" max="16384" width="9.140625" style="31"/>
  </cols>
  <sheetData>
    <row r="1" spans="1:11" s="19" customFormat="1" ht="15.75" thickBot="1">
      <c r="E1" s="20"/>
      <c r="G1" s="21"/>
      <c r="H1" s="80"/>
      <c r="I1" s="80"/>
      <c r="J1" s="80"/>
      <c r="K1" s="80"/>
    </row>
    <row r="2" spans="1:11" s="19" customFormat="1" ht="30.75" customHeight="1">
      <c r="A2" s="81" t="s">
        <v>103</v>
      </c>
      <c r="B2" s="82"/>
      <c r="C2" s="82"/>
      <c r="D2" s="82"/>
      <c r="E2" s="82"/>
      <c r="F2" s="82"/>
      <c r="G2" s="82"/>
      <c r="H2" s="82"/>
      <c r="I2" s="82"/>
      <c r="J2" s="82"/>
      <c r="K2" s="83"/>
    </row>
    <row r="3" spans="1:11" s="22" customFormat="1" ht="30.75" customHeight="1">
      <c r="A3" s="84" t="s">
        <v>3</v>
      </c>
      <c r="B3" s="77" t="s">
        <v>5</v>
      </c>
      <c r="C3" s="77" t="s">
        <v>60</v>
      </c>
      <c r="D3" s="85" t="s">
        <v>62</v>
      </c>
      <c r="E3" s="85"/>
      <c r="F3" s="85"/>
      <c r="G3" s="85"/>
      <c r="H3" s="85"/>
      <c r="I3" s="86" t="s">
        <v>61</v>
      </c>
      <c r="J3" s="86"/>
      <c r="K3" s="87"/>
    </row>
    <row r="4" spans="1:11" s="23" customFormat="1" ht="15">
      <c r="A4" s="84"/>
      <c r="B4" s="77"/>
      <c r="C4" s="77"/>
      <c r="D4" s="77" t="s">
        <v>100</v>
      </c>
      <c r="E4" s="77"/>
      <c r="F4" s="77" t="s">
        <v>63</v>
      </c>
      <c r="G4" s="77"/>
      <c r="H4" s="77"/>
      <c r="I4" s="77" t="s">
        <v>64</v>
      </c>
      <c r="J4" s="77" t="s">
        <v>63</v>
      </c>
      <c r="K4" s="78" t="s">
        <v>65</v>
      </c>
    </row>
    <row r="5" spans="1:11" s="22" customFormat="1" ht="30">
      <c r="A5" s="84"/>
      <c r="B5" s="77"/>
      <c r="C5" s="77"/>
      <c r="D5" s="24" t="s">
        <v>66</v>
      </c>
      <c r="E5" s="25" t="s">
        <v>67</v>
      </c>
      <c r="F5" s="24" t="s">
        <v>66</v>
      </c>
      <c r="G5" s="24" t="s">
        <v>67</v>
      </c>
      <c r="H5" s="26" t="s">
        <v>65</v>
      </c>
      <c r="I5" s="77"/>
      <c r="J5" s="77"/>
      <c r="K5" s="78"/>
    </row>
    <row r="6" spans="1:11">
      <c r="A6" s="27">
        <v>1</v>
      </c>
      <c r="B6" s="28" t="s">
        <v>26</v>
      </c>
      <c r="C6" s="28" t="s">
        <v>48</v>
      </c>
      <c r="D6" s="28">
        <v>29</v>
      </c>
      <c r="E6" s="63">
        <v>750</v>
      </c>
      <c r="F6" s="28">
        <v>28</v>
      </c>
      <c r="G6" s="28">
        <v>756</v>
      </c>
      <c r="H6" s="29">
        <f>G6/E6%</f>
        <v>100.8</v>
      </c>
      <c r="I6" s="28">
        <v>525</v>
      </c>
      <c r="J6" s="28">
        <v>301</v>
      </c>
      <c r="K6" s="30">
        <f>J6/I6%</f>
        <v>57.333333333333336</v>
      </c>
    </row>
    <row r="7" spans="1:11">
      <c r="A7" s="27">
        <v>2</v>
      </c>
      <c r="B7" s="28" t="s">
        <v>25</v>
      </c>
      <c r="C7" s="28" t="s">
        <v>48</v>
      </c>
      <c r="D7" s="28">
        <v>30</v>
      </c>
      <c r="E7" s="63">
        <v>750</v>
      </c>
      <c r="F7" s="28">
        <v>29</v>
      </c>
      <c r="G7" s="28">
        <v>795</v>
      </c>
      <c r="H7" s="29">
        <f t="shared" ref="H7:H40" si="0">G7/E7%</f>
        <v>106</v>
      </c>
      <c r="I7" s="28">
        <v>525</v>
      </c>
      <c r="J7" s="28">
        <v>640</v>
      </c>
      <c r="K7" s="30">
        <f t="shared" ref="K7:K40" si="1">J7/I7%</f>
        <v>121.9047619047619</v>
      </c>
    </row>
    <row r="8" spans="1:11" s="23" customFormat="1" ht="15">
      <c r="A8" s="27"/>
      <c r="B8" s="32" t="s">
        <v>68</v>
      </c>
      <c r="C8" s="32" t="s">
        <v>48</v>
      </c>
      <c r="D8" s="32">
        <f>D6+D7</f>
        <v>59</v>
      </c>
      <c r="E8" s="64">
        <f t="shared" ref="E8:G8" si="2">E6+E7</f>
        <v>1500</v>
      </c>
      <c r="F8" s="32">
        <f t="shared" si="2"/>
        <v>57</v>
      </c>
      <c r="G8" s="32">
        <f t="shared" si="2"/>
        <v>1551</v>
      </c>
      <c r="H8" s="33">
        <f t="shared" si="0"/>
        <v>103.4</v>
      </c>
      <c r="I8" s="32">
        <f t="shared" ref="I8" si="3">I6+I7</f>
        <v>1050</v>
      </c>
      <c r="J8" s="32">
        <f t="shared" ref="J8" si="4">J6+J7</f>
        <v>941</v>
      </c>
      <c r="K8" s="34">
        <f t="shared" si="1"/>
        <v>89.61904761904762</v>
      </c>
    </row>
    <row r="9" spans="1:11">
      <c r="A9" s="27">
        <v>3</v>
      </c>
      <c r="B9" s="28" t="s">
        <v>37</v>
      </c>
      <c r="C9" s="28" t="s">
        <v>2</v>
      </c>
      <c r="D9" s="28">
        <v>25</v>
      </c>
      <c r="E9" s="63">
        <v>750</v>
      </c>
      <c r="F9" s="28">
        <v>27</v>
      </c>
      <c r="G9" s="28">
        <v>783</v>
      </c>
      <c r="H9" s="29">
        <f t="shared" si="0"/>
        <v>104.4</v>
      </c>
      <c r="I9" s="28">
        <v>525</v>
      </c>
      <c r="J9" s="28">
        <v>679</v>
      </c>
      <c r="K9" s="30">
        <f t="shared" si="1"/>
        <v>129.33333333333334</v>
      </c>
    </row>
    <row r="10" spans="1:11">
      <c r="A10" s="27">
        <v>4</v>
      </c>
      <c r="B10" s="28" t="s">
        <v>33</v>
      </c>
      <c r="C10" s="28" t="s">
        <v>2</v>
      </c>
      <c r="D10" s="28">
        <v>25</v>
      </c>
      <c r="E10" s="63">
        <v>750</v>
      </c>
      <c r="F10" s="28">
        <v>25</v>
      </c>
      <c r="G10" s="28">
        <v>794</v>
      </c>
      <c r="H10" s="29">
        <f t="shared" si="0"/>
        <v>105.86666666666666</v>
      </c>
      <c r="I10" s="28">
        <v>525</v>
      </c>
      <c r="J10" s="28">
        <v>675</v>
      </c>
      <c r="K10" s="30">
        <f t="shared" si="1"/>
        <v>128.57142857142858</v>
      </c>
    </row>
    <row r="11" spans="1:11" s="23" customFormat="1" ht="15">
      <c r="A11" s="27"/>
      <c r="B11" s="32" t="s">
        <v>68</v>
      </c>
      <c r="C11" s="32" t="s">
        <v>2</v>
      </c>
      <c r="D11" s="32">
        <f>SUM(D9:D10)</f>
        <v>50</v>
      </c>
      <c r="E11" s="64">
        <f t="shared" ref="E11:G11" si="5">SUM(E9:E10)</f>
        <v>1500</v>
      </c>
      <c r="F11" s="32">
        <f t="shared" si="5"/>
        <v>52</v>
      </c>
      <c r="G11" s="32">
        <f t="shared" si="5"/>
        <v>1577</v>
      </c>
      <c r="H11" s="33">
        <f t="shared" si="0"/>
        <v>105.13333333333334</v>
      </c>
      <c r="I11" s="32">
        <f t="shared" ref="I11" si="6">SUM(I9:I10)</f>
        <v>1050</v>
      </c>
      <c r="J11" s="32">
        <f t="shared" ref="J11" si="7">SUM(J9:J10)</f>
        <v>1354</v>
      </c>
      <c r="K11" s="34">
        <f t="shared" si="1"/>
        <v>128.95238095238096</v>
      </c>
    </row>
    <row r="12" spans="1:11" s="23" customFormat="1" ht="15">
      <c r="A12" s="27">
        <v>5</v>
      </c>
      <c r="B12" s="32" t="s">
        <v>23</v>
      </c>
      <c r="C12" s="32" t="s">
        <v>49</v>
      </c>
      <c r="D12" s="32">
        <v>21</v>
      </c>
      <c r="E12" s="64">
        <v>630</v>
      </c>
      <c r="F12" s="32">
        <v>21</v>
      </c>
      <c r="G12" s="32">
        <v>676</v>
      </c>
      <c r="H12" s="33">
        <f t="shared" si="0"/>
        <v>107.3015873015873</v>
      </c>
      <c r="I12" s="32">
        <v>441</v>
      </c>
      <c r="J12" s="32">
        <v>522</v>
      </c>
      <c r="K12" s="34">
        <f t="shared" si="1"/>
        <v>118.36734693877551</v>
      </c>
    </row>
    <row r="13" spans="1:11" s="23" customFormat="1" ht="15">
      <c r="A13" s="27">
        <v>6</v>
      </c>
      <c r="B13" s="32" t="s">
        <v>1</v>
      </c>
      <c r="C13" s="32" t="s">
        <v>50</v>
      </c>
      <c r="D13" s="32">
        <v>30</v>
      </c>
      <c r="E13" s="64">
        <v>900</v>
      </c>
      <c r="F13" s="32">
        <v>32</v>
      </c>
      <c r="G13" s="32">
        <v>997</v>
      </c>
      <c r="H13" s="33">
        <f t="shared" si="0"/>
        <v>110.77777777777777</v>
      </c>
      <c r="I13" s="32">
        <v>630</v>
      </c>
      <c r="J13" s="32">
        <v>738</v>
      </c>
      <c r="K13" s="34">
        <f t="shared" si="1"/>
        <v>117.14285714285715</v>
      </c>
    </row>
    <row r="14" spans="1:11">
      <c r="A14" s="27">
        <v>7</v>
      </c>
      <c r="B14" s="28" t="s">
        <v>18</v>
      </c>
      <c r="C14" s="28" t="s">
        <v>0</v>
      </c>
      <c r="D14" s="28">
        <v>20</v>
      </c>
      <c r="E14" s="63">
        <v>600</v>
      </c>
      <c r="F14" s="28">
        <v>22</v>
      </c>
      <c r="G14" s="28">
        <v>677</v>
      </c>
      <c r="H14" s="29">
        <f t="shared" si="0"/>
        <v>112.83333333333333</v>
      </c>
      <c r="I14" s="28">
        <v>420</v>
      </c>
      <c r="J14" s="28">
        <v>581</v>
      </c>
      <c r="K14" s="30">
        <f t="shared" si="1"/>
        <v>138.33333333333331</v>
      </c>
    </row>
    <row r="15" spans="1:11">
      <c r="A15" s="27">
        <v>8</v>
      </c>
      <c r="B15" s="28" t="s">
        <v>20</v>
      </c>
      <c r="C15" s="28" t="s">
        <v>0</v>
      </c>
      <c r="D15" s="28">
        <v>20</v>
      </c>
      <c r="E15" s="63">
        <v>600</v>
      </c>
      <c r="F15" s="28">
        <v>21</v>
      </c>
      <c r="G15" s="28">
        <v>603</v>
      </c>
      <c r="H15" s="29">
        <f t="shared" si="0"/>
        <v>100.5</v>
      </c>
      <c r="I15" s="28">
        <v>420</v>
      </c>
      <c r="J15" s="28">
        <v>427</v>
      </c>
      <c r="K15" s="30">
        <f t="shared" si="1"/>
        <v>101.66666666666666</v>
      </c>
    </row>
    <row r="16" spans="1:11">
      <c r="A16" s="27">
        <v>9</v>
      </c>
      <c r="B16" s="28" t="s">
        <v>21</v>
      </c>
      <c r="C16" s="28" t="s">
        <v>0</v>
      </c>
      <c r="D16" s="28">
        <v>22</v>
      </c>
      <c r="E16" s="63">
        <v>600</v>
      </c>
      <c r="F16" s="28">
        <v>22</v>
      </c>
      <c r="G16" s="28">
        <v>689</v>
      </c>
      <c r="H16" s="29">
        <f t="shared" si="0"/>
        <v>114.83333333333333</v>
      </c>
      <c r="I16" s="28">
        <v>420</v>
      </c>
      <c r="J16" s="28">
        <v>560</v>
      </c>
      <c r="K16" s="30">
        <f t="shared" si="1"/>
        <v>133.33333333333331</v>
      </c>
    </row>
    <row r="17" spans="1:11">
      <c r="A17" s="27">
        <v>10</v>
      </c>
      <c r="B17" s="28" t="s">
        <v>28</v>
      </c>
      <c r="C17" s="28" t="s">
        <v>0</v>
      </c>
      <c r="D17" s="28">
        <v>22</v>
      </c>
      <c r="E17" s="63">
        <v>705</v>
      </c>
      <c r="F17" s="28">
        <v>26</v>
      </c>
      <c r="G17" s="28">
        <v>755</v>
      </c>
      <c r="H17" s="29">
        <f t="shared" si="0"/>
        <v>107.09219858156028</v>
      </c>
      <c r="I17" s="28">
        <v>494</v>
      </c>
      <c r="J17" s="28">
        <v>614</v>
      </c>
      <c r="K17" s="30">
        <f t="shared" si="1"/>
        <v>124.2914979757085</v>
      </c>
    </row>
    <row r="18" spans="1:11">
      <c r="A18" s="27">
        <v>11</v>
      </c>
      <c r="B18" s="28" t="s">
        <v>29</v>
      </c>
      <c r="C18" s="28" t="s">
        <v>0</v>
      </c>
      <c r="D18" s="28">
        <v>34</v>
      </c>
      <c r="E18" s="63">
        <v>850</v>
      </c>
      <c r="F18" s="28">
        <v>35</v>
      </c>
      <c r="G18" s="28">
        <v>873</v>
      </c>
      <c r="H18" s="29">
        <f t="shared" si="0"/>
        <v>102.70588235294117</v>
      </c>
      <c r="I18" s="28">
        <v>595</v>
      </c>
      <c r="J18" s="28">
        <v>691</v>
      </c>
      <c r="K18" s="30">
        <f t="shared" si="1"/>
        <v>116.1344537815126</v>
      </c>
    </row>
    <row r="19" spans="1:11">
      <c r="A19" s="27">
        <v>12</v>
      </c>
      <c r="B19" s="28" t="s">
        <v>30</v>
      </c>
      <c r="C19" s="28" t="s">
        <v>0</v>
      </c>
      <c r="D19" s="28">
        <v>21</v>
      </c>
      <c r="E19" s="63">
        <v>605</v>
      </c>
      <c r="F19" s="28">
        <v>22</v>
      </c>
      <c r="G19" s="28">
        <v>625</v>
      </c>
      <c r="H19" s="29">
        <f t="shared" si="0"/>
        <v>103.30578512396694</v>
      </c>
      <c r="I19" s="28">
        <v>424</v>
      </c>
      <c r="J19" s="28">
        <v>485</v>
      </c>
      <c r="K19" s="30">
        <f t="shared" si="1"/>
        <v>114.38679245283018</v>
      </c>
    </row>
    <row r="20" spans="1:11">
      <c r="A20" s="27">
        <v>13</v>
      </c>
      <c r="B20" s="28" t="s">
        <v>31</v>
      </c>
      <c r="C20" s="28" t="s">
        <v>0</v>
      </c>
      <c r="D20" s="28">
        <v>25</v>
      </c>
      <c r="E20" s="63">
        <v>750</v>
      </c>
      <c r="F20" s="28">
        <v>25</v>
      </c>
      <c r="G20" s="28">
        <v>789</v>
      </c>
      <c r="H20" s="29">
        <f t="shared" si="0"/>
        <v>105.2</v>
      </c>
      <c r="I20" s="28">
        <v>525</v>
      </c>
      <c r="J20" s="28">
        <v>665</v>
      </c>
      <c r="K20" s="30">
        <f t="shared" si="1"/>
        <v>126.66666666666667</v>
      </c>
    </row>
    <row r="21" spans="1:11">
      <c r="A21" s="27">
        <v>14</v>
      </c>
      <c r="B21" s="28" t="s">
        <v>32</v>
      </c>
      <c r="C21" s="28" t="s">
        <v>0</v>
      </c>
      <c r="D21" s="28">
        <v>25</v>
      </c>
      <c r="E21" s="63">
        <v>750</v>
      </c>
      <c r="F21" s="28">
        <v>26</v>
      </c>
      <c r="G21" s="28">
        <v>783</v>
      </c>
      <c r="H21" s="29">
        <f t="shared" si="0"/>
        <v>104.4</v>
      </c>
      <c r="I21" s="28">
        <v>525</v>
      </c>
      <c r="J21" s="28">
        <v>678</v>
      </c>
      <c r="K21" s="30">
        <f t="shared" si="1"/>
        <v>129.14285714285714</v>
      </c>
    </row>
    <row r="22" spans="1:11">
      <c r="A22" s="27">
        <v>15</v>
      </c>
      <c r="B22" s="28" t="s">
        <v>35</v>
      </c>
      <c r="C22" s="28" t="s">
        <v>0</v>
      </c>
      <c r="D22" s="28">
        <v>22</v>
      </c>
      <c r="E22" s="63">
        <v>600</v>
      </c>
      <c r="F22" s="28">
        <v>19</v>
      </c>
      <c r="G22" s="28">
        <v>600</v>
      </c>
      <c r="H22" s="29">
        <f t="shared" si="0"/>
        <v>100</v>
      </c>
      <c r="I22" s="28">
        <v>420</v>
      </c>
      <c r="J22" s="28">
        <v>525</v>
      </c>
      <c r="K22" s="30">
        <f t="shared" si="1"/>
        <v>125</v>
      </c>
    </row>
    <row r="23" spans="1:11">
      <c r="A23" s="27">
        <v>16</v>
      </c>
      <c r="B23" s="28" t="s">
        <v>36</v>
      </c>
      <c r="C23" s="28" t="s">
        <v>0</v>
      </c>
      <c r="D23" s="28">
        <v>21</v>
      </c>
      <c r="E23" s="63">
        <v>630</v>
      </c>
      <c r="F23" s="28">
        <v>22</v>
      </c>
      <c r="G23" s="28">
        <v>630</v>
      </c>
      <c r="H23" s="29">
        <f t="shared" si="0"/>
        <v>100</v>
      </c>
      <c r="I23" s="28">
        <v>441</v>
      </c>
      <c r="J23" s="28">
        <v>416</v>
      </c>
      <c r="K23" s="30">
        <f t="shared" si="1"/>
        <v>94.331065759637184</v>
      </c>
    </row>
    <row r="24" spans="1:11">
      <c r="A24" s="27">
        <v>17</v>
      </c>
      <c r="B24" s="28" t="s">
        <v>38</v>
      </c>
      <c r="C24" s="28" t="s">
        <v>0</v>
      </c>
      <c r="D24" s="28">
        <v>24</v>
      </c>
      <c r="E24" s="63">
        <v>750</v>
      </c>
      <c r="F24" s="28">
        <v>23</v>
      </c>
      <c r="G24" s="28">
        <v>755</v>
      </c>
      <c r="H24" s="29">
        <f t="shared" si="0"/>
        <v>100.66666666666667</v>
      </c>
      <c r="I24" s="28">
        <v>525</v>
      </c>
      <c r="J24" s="28">
        <v>593</v>
      </c>
      <c r="K24" s="30">
        <f t="shared" si="1"/>
        <v>112.95238095238095</v>
      </c>
    </row>
    <row r="25" spans="1:11">
      <c r="A25" s="27">
        <v>18</v>
      </c>
      <c r="B25" s="28" t="s">
        <v>39</v>
      </c>
      <c r="C25" s="28" t="s">
        <v>0</v>
      </c>
      <c r="D25" s="28">
        <v>22</v>
      </c>
      <c r="E25" s="63">
        <v>650</v>
      </c>
      <c r="F25" s="28">
        <v>20</v>
      </c>
      <c r="G25" s="28">
        <v>652</v>
      </c>
      <c r="H25" s="29">
        <f t="shared" si="0"/>
        <v>100.30769230769231</v>
      </c>
      <c r="I25" s="28">
        <v>455</v>
      </c>
      <c r="J25" s="28">
        <v>512</v>
      </c>
      <c r="K25" s="30">
        <f t="shared" si="1"/>
        <v>112.52747252747253</v>
      </c>
    </row>
    <row r="26" spans="1:11">
      <c r="A26" s="27">
        <v>19</v>
      </c>
      <c r="B26" s="28" t="s">
        <v>40</v>
      </c>
      <c r="C26" s="28" t="s">
        <v>0</v>
      </c>
      <c r="D26" s="28">
        <v>21</v>
      </c>
      <c r="E26" s="63">
        <v>660</v>
      </c>
      <c r="F26" s="28">
        <v>23</v>
      </c>
      <c r="G26" s="28">
        <v>664</v>
      </c>
      <c r="H26" s="29">
        <f t="shared" si="0"/>
        <v>100.60606060606061</v>
      </c>
      <c r="I26" s="28">
        <v>462</v>
      </c>
      <c r="J26" s="28">
        <v>462</v>
      </c>
      <c r="K26" s="30">
        <f t="shared" si="1"/>
        <v>100</v>
      </c>
    </row>
    <row r="27" spans="1:11">
      <c r="A27" s="27">
        <v>20</v>
      </c>
      <c r="B27" s="28" t="s">
        <v>42</v>
      </c>
      <c r="C27" s="28" t="s">
        <v>0</v>
      </c>
      <c r="D27" s="28">
        <v>22</v>
      </c>
      <c r="E27" s="63">
        <v>610</v>
      </c>
      <c r="F27" s="28">
        <v>22</v>
      </c>
      <c r="G27" s="28">
        <v>692</v>
      </c>
      <c r="H27" s="29">
        <f t="shared" si="0"/>
        <v>113.44262295081968</v>
      </c>
      <c r="I27" s="28">
        <v>427</v>
      </c>
      <c r="J27" s="28">
        <v>532</v>
      </c>
      <c r="K27" s="30">
        <f t="shared" si="1"/>
        <v>124.59016393442624</v>
      </c>
    </row>
    <row r="28" spans="1:11">
      <c r="A28" s="27">
        <v>21</v>
      </c>
      <c r="B28" s="28" t="s">
        <v>43</v>
      </c>
      <c r="C28" s="28" t="s">
        <v>0</v>
      </c>
      <c r="D28" s="28">
        <v>21</v>
      </c>
      <c r="E28" s="63">
        <v>605</v>
      </c>
      <c r="F28" s="28">
        <v>25</v>
      </c>
      <c r="G28" s="28">
        <v>756</v>
      </c>
      <c r="H28" s="29">
        <f t="shared" si="0"/>
        <v>124.95867768595042</v>
      </c>
      <c r="I28" s="28">
        <v>424</v>
      </c>
      <c r="J28" s="28">
        <v>676</v>
      </c>
      <c r="K28" s="30">
        <f t="shared" si="1"/>
        <v>159.43396226415095</v>
      </c>
    </row>
    <row r="29" spans="1:11">
      <c r="A29" s="27">
        <v>22</v>
      </c>
      <c r="B29" s="28" t="s">
        <v>44</v>
      </c>
      <c r="C29" s="28" t="s">
        <v>0</v>
      </c>
      <c r="D29" s="28">
        <v>20</v>
      </c>
      <c r="E29" s="63">
        <v>600</v>
      </c>
      <c r="F29" s="28">
        <v>25</v>
      </c>
      <c r="G29" s="28">
        <v>740</v>
      </c>
      <c r="H29" s="29">
        <f t="shared" si="0"/>
        <v>123.33333333333333</v>
      </c>
      <c r="I29" s="28">
        <v>420</v>
      </c>
      <c r="J29" s="28">
        <v>708</v>
      </c>
      <c r="K29" s="30">
        <f t="shared" si="1"/>
        <v>168.57142857142856</v>
      </c>
    </row>
    <row r="30" spans="1:11">
      <c r="A30" s="27">
        <v>23</v>
      </c>
      <c r="B30" s="28" t="s">
        <v>45</v>
      </c>
      <c r="C30" s="28" t="s">
        <v>0</v>
      </c>
      <c r="D30" s="28">
        <v>21</v>
      </c>
      <c r="E30" s="63">
        <v>600</v>
      </c>
      <c r="F30" s="28">
        <v>21</v>
      </c>
      <c r="G30" s="28">
        <v>604</v>
      </c>
      <c r="H30" s="29">
        <f t="shared" si="0"/>
        <v>100.66666666666667</v>
      </c>
      <c r="I30" s="28">
        <v>420</v>
      </c>
      <c r="J30" s="28">
        <v>515</v>
      </c>
      <c r="K30" s="30">
        <f t="shared" si="1"/>
        <v>122.61904761904762</v>
      </c>
    </row>
    <row r="31" spans="1:11" s="23" customFormat="1" ht="15">
      <c r="A31" s="27"/>
      <c r="B31" s="32" t="s">
        <v>69</v>
      </c>
      <c r="C31" s="32" t="s">
        <v>0</v>
      </c>
      <c r="D31" s="32">
        <f>SUM(D14:D30)</f>
        <v>383</v>
      </c>
      <c r="E31" s="64">
        <f t="shared" ref="E31:G31" si="8">SUM(E14:E30)</f>
        <v>11165</v>
      </c>
      <c r="F31" s="32">
        <f t="shared" si="8"/>
        <v>399</v>
      </c>
      <c r="G31" s="32">
        <f t="shared" si="8"/>
        <v>11887</v>
      </c>
      <c r="H31" s="33">
        <f t="shared" si="0"/>
        <v>106.4666368114644</v>
      </c>
      <c r="I31" s="32">
        <f t="shared" ref="I31" si="9">SUM(I14:I30)</f>
        <v>7817</v>
      </c>
      <c r="J31" s="32">
        <f t="shared" ref="J31" si="10">SUM(J14:J30)</f>
        <v>9640</v>
      </c>
      <c r="K31" s="34">
        <f t="shared" si="1"/>
        <v>123.32096712293719</v>
      </c>
    </row>
    <row r="32" spans="1:11">
      <c r="A32" s="27">
        <v>24</v>
      </c>
      <c r="B32" s="28" t="s">
        <v>16</v>
      </c>
      <c r="C32" s="28" t="s">
        <v>54</v>
      </c>
      <c r="D32" s="28">
        <v>26</v>
      </c>
      <c r="E32" s="63">
        <v>750</v>
      </c>
      <c r="F32" s="28">
        <v>26</v>
      </c>
      <c r="G32" s="28">
        <v>797</v>
      </c>
      <c r="H32" s="29">
        <f t="shared" si="0"/>
        <v>106.26666666666667</v>
      </c>
      <c r="I32" s="28">
        <v>525</v>
      </c>
      <c r="J32" s="28">
        <v>665</v>
      </c>
      <c r="K32" s="30">
        <f t="shared" si="1"/>
        <v>126.66666666666667</v>
      </c>
    </row>
    <row r="33" spans="1:11">
      <c r="A33" s="27">
        <v>25</v>
      </c>
      <c r="B33" s="28" t="s">
        <v>19</v>
      </c>
      <c r="C33" s="28" t="s">
        <v>54</v>
      </c>
      <c r="D33" s="28">
        <v>22</v>
      </c>
      <c r="E33" s="63">
        <v>700</v>
      </c>
      <c r="F33" s="28">
        <v>23</v>
      </c>
      <c r="G33" s="28">
        <v>712</v>
      </c>
      <c r="H33" s="29">
        <f t="shared" si="0"/>
        <v>101.71428571428571</v>
      </c>
      <c r="I33" s="28">
        <v>490</v>
      </c>
      <c r="J33" s="28">
        <v>682</v>
      </c>
      <c r="K33" s="30">
        <f t="shared" si="1"/>
        <v>139.18367346938774</v>
      </c>
    </row>
    <row r="34" spans="1:11">
      <c r="A34" s="27">
        <v>26</v>
      </c>
      <c r="B34" s="28" t="s">
        <v>17</v>
      </c>
      <c r="C34" s="28" t="s">
        <v>54</v>
      </c>
      <c r="D34" s="28">
        <v>30</v>
      </c>
      <c r="E34" s="63">
        <v>750</v>
      </c>
      <c r="F34" s="28">
        <v>23</v>
      </c>
      <c r="G34" s="28">
        <v>759</v>
      </c>
      <c r="H34" s="29">
        <f t="shared" si="0"/>
        <v>101.2</v>
      </c>
      <c r="I34" s="28">
        <v>525</v>
      </c>
      <c r="J34" s="28">
        <v>749</v>
      </c>
      <c r="K34" s="30">
        <f t="shared" si="1"/>
        <v>142.66666666666666</v>
      </c>
    </row>
    <row r="35" spans="1:11">
      <c r="A35" s="27">
        <v>27</v>
      </c>
      <c r="B35" s="28" t="s">
        <v>24</v>
      </c>
      <c r="C35" s="28" t="s">
        <v>54</v>
      </c>
      <c r="D35" s="28">
        <v>23</v>
      </c>
      <c r="E35" s="63">
        <v>700</v>
      </c>
      <c r="F35" s="28">
        <v>23</v>
      </c>
      <c r="G35" s="28">
        <v>736</v>
      </c>
      <c r="H35" s="29">
        <f t="shared" si="0"/>
        <v>105.14285714285714</v>
      </c>
      <c r="I35" s="28">
        <v>490</v>
      </c>
      <c r="J35" s="28">
        <v>634</v>
      </c>
      <c r="K35" s="30">
        <f t="shared" si="1"/>
        <v>129.38775510204081</v>
      </c>
    </row>
    <row r="36" spans="1:11">
      <c r="A36" s="27">
        <v>28</v>
      </c>
      <c r="B36" s="28" t="s">
        <v>22</v>
      </c>
      <c r="C36" s="28" t="s">
        <v>54</v>
      </c>
      <c r="D36" s="28">
        <v>18</v>
      </c>
      <c r="E36" s="63">
        <v>600</v>
      </c>
      <c r="F36" s="28">
        <v>21</v>
      </c>
      <c r="G36" s="28">
        <v>604</v>
      </c>
      <c r="H36" s="29">
        <f t="shared" si="0"/>
        <v>100.66666666666667</v>
      </c>
      <c r="I36" s="28">
        <v>420</v>
      </c>
      <c r="J36" s="28">
        <v>550</v>
      </c>
      <c r="K36" s="30">
        <f t="shared" si="1"/>
        <v>130.95238095238093</v>
      </c>
    </row>
    <row r="37" spans="1:11">
      <c r="A37" s="27">
        <v>29</v>
      </c>
      <c r="B37" s="28" t="s">
        <v>27</v>
      </c>
      <c r="C37" s="28" t="s">
        <v>54</v>
      </c>
      <c r="D37" s="28">
        <v>26</v>
      </c>
      <c r="E37" s="63">
        <v>750</v>
      </c>
      <c r="F37" s="28">
        <v>24</v>
      </c>
      <c r="G37" s="28">
        <v>752</v>
      </c>
      <c r="H37" s="29">
        <f t="shared" si="0"/>
        <v>100.26666666666667</v>
      </c>
      <c r="I37" s="28">
        <v>525</v>
      </c>
      <c r="J37" s="28">
        <v>581</v>
      </c>
      <c r="K37" s="30">
        <f t="shared" si="1"/>
        <v>110.66666666666667</v>
      </c>
    </row>
    <row r="38" spans="1:11">
      <c r="A38" s="27">
        <v>30</v>
      </c>
      <c r="B38" s="28" t="s">
        <v>41</v>
      </c>
      <c r="C38" s="28" t="s">
        <v>54</v>
      </c>
      <c r="D38" s="28">
        <v>25</v>
      </c>
      <c r="E38" s="63">
        <v>750</v>
      </c>
      <c r="F38" s="28">
        <v>24</v>
      </c>
      <c r="G38" s="28">
        <v>755</v>
      </c>
      <c r="H38" s="29">
        <f t="shared" si="0"/>
        <v>100.66666666666667</v>
      </c>
      <c r="I38" s="28">
        <v>525</v>
      </c>
      <c r="J38" s="28">
        <v>603</v>
      </c>
      <c r="K38" s="30">
        <f t="shared" si="1"/>
        <v>114.85714285714286</v>
      </c>
    </row>
    <row r="39" spans="1:11" s="23" customFormat="1" ht="15">
      <c r="A39" s="27"/>
      <c r="B39" s="32" t="s">
        <v>69</v>
      </c>
      <c r="C39" s="32" t="s">
        <v>54</v>
      </c>
      <c r="D39" s="32">
        <f>SUM(D32:D38)</f>
        <v>170</v>
      </c>
      <c r="E39" s="64">
        <f t="shared" ref="E39:G39" si="11">SUM(E32:E38)</f>
        <v>5000</v>
      </c>
      <c r="F39" s="32">
        <f t="shared" si="11"/>
        <v>164</v>
      </c>
      <c r="G39" s="32">
        <f t="shared" si="11"/>
        <v>5115</v>
      </c>
      <c r="H39" s="33">
        <f t="shared" si="0"/>
        <v>102.3</v>
      </c>
      <c r="I39" s="32">
        <f t="shared" ref="I39" si="12">SUM(I32:I38)</f>
        <v>3500</v>
      </c>
      <c r="J39" s="32">
        <f t="shared" ref="J39" si="13">SUM(J32:J38)</f>
        <v>4464</v>
      </c>
      <c r="K39" s="34">
        <f t="shared" si="1"/>
        <v>127.54285714285714</v>
      </c>
    </row>
    <row r="40" spans="1:11" s="23" customFormat="1" ht="15.75" thickBot="1">
      <c r="A40" s="35"/>
      <c r="B40" s="36" t="s">
        <v>46</v>
      </c>
      <c r="C40" s="36"/>
      <c r="D40" s="36">
        <f>D8+D11+D12+D13+D31+D39</f>
        <v>713</v>
      </c>
      <c r="E40" s="65">
        <f t="shared" ref="E40:G40" si="14">E8+E11+E12+E13+E31+E39</f>
        <v>20695</v>
      </c>
      <c r="F40" s="36">
        <f t="shared" si="14"/>
        <v>725</v>
      </c>
      <c r="G40" s="36">
        <f t="shared" si="14"/>
        <v>21803</v>
      </c>
      <c r="H40" s="37">
        <f t="shared" si="0"/>
        <v>105.35395022952405</v>
      </c>
      <c r="I40" s="36">
        <f t="shared" ref="I40" si="15">I8+I11+I12+I13+I31+I39</f>
        <v>14488</v>
      </c>
      <c r="J40" s="36">
        <f t="shared" ref="J40" si="16">J8+J11+J12+J13+J31+J39</f>
        <v>17659</v>
      </c>
      <c r="K40" s="38">
        <f t="shared" si="1"/>
        <v>121.8870789618995</v>
      </c>
    </row>
    <row r="41" spans="1:11">
      <c r="A41" s="79"/>
      <c r="B41" s="79"/>
      <c r="C41" s="79"/>
    </row>
  </sheetData>
  <mergeCells count="13">
    <mergeCell ref="J4:J5"/>
    <mergeCell ref="K4:K5"/>
    <mergeCell ref="A41:C41"/>
    <mergeCell ref="H1:K1"/>
    <mergeCell ref="A2:K2"/>
    <mergeCell ref="A3:A5"/>
    <mergeCell ref="B3:B5"/>
    <mergeCell ref="C3:C5"/>
    <mergeCell ref="D3:H3"/>
    <mergeCell ref="I3:K3"/>
    <mergeCell ref="D4:E4"/>
    <mergeCell ref="F4:H4"/>
    <mergeCell ref="I4:I5"/>
  </mergeCells>
  <printOptions horizontalCentered="1" verticalCentered="1"/>
  <pageMargins left="0.5" right="0.5" top="0.5" bottom="0.5" header="0.3" footer="0.3"/>
  <pageSetup paperSize="9" scale="8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4"/>
  <sheetViews>
    <sheetView view="pageBreakPreview" zoomScale="60" workbookViewId="0">
      <selection activeCell="G1" sqref="G1"/>
    </sheetView>
  </sheetViews>
  <sheetFormatPr defaultRowHeight="14.25"/>
  <cols>
    <col min="1" max="1" width="5.7109375" style="41" bestFit="1" customWidth="1"/>
    <col min="2" max="2" width="19.28515625" style="41" bestFit="1" customWidth="1"/>
    <col min="3" max="3" width="15" style="41" bestFit="1" customWidth="1"/>
    <col min="4" max="5" width="20.140625" style="41" customWidth="1"/>
    <col min="6" max="6" width="23.7109375" style="41" customWidth="1"/>
    <col min="7" max="7" width="23.28515625" style="41" customWidth="1"/>
    <col min="8" max="16384" width="9.140625" style="41"/>
  </cols>
  <sheetData>
    <row r="1" spans="1:7" ht="15.75" thickBot="1">
      <c r="A1" s="40"/>
      <c r="B1" s="40"/>
      <c r="C1" s="40"/>
      <c r="D1" s="40"/>
      <c r="E1" s="40"/>
      <c r="F1" s="40"/>
      <c r="G1" s="66"/>
    </row>
    <row r="2" spans="1:7" ht="24" thickBot="1">
      <c r="A2" s="88" t="s">
        <v>104</v>
      </c>
      <c r="B2" s="89"/>
      <c r="C2" s="89"/>
      <c r="D2" s="89"/>
      <c r="E2" s="89"/>
      <c r="F2" s="89"/>
      <c r="G2" s="90"/>
    </row>
    <row r="3" spans="1:7" s="42" customFormat="1">
      <c r="A3" s="91" t="s">
        <v>70</v>
      </c>
      <c r="B3" s="93" t="s">
        <v>71</v>
      </c>
      <c r="C3" s="93" t="s">
        <v>72</v>
      </c>
      <c r="D3" s="95" t="s">
        <v>106</v>
      </c>
      <c r="E3" s="93" t="s">
        <v>73</v>
      </c>
      <c r="F3" s="93" t="s">
        <v>74</v>
      </c>
      <c r="G3" s="97" t="s">
        <v>75</v>
      </c>
    </row>
    <row r="4" spans="1:7" s="42" customFormat="1">
      <c r="A4" s="92"/>
      <c r="B4" s="94"/>
      <c r="C4" s="94"/>
      <c r="D4" s="96"/>
      <c r="E4" s="94"/>
      <c r="F4" s="94"/>
      <c r="G4" s="98"/>
    </row>
    <row r="5" spans="1:7" ht="36.75" customHeight="1">
      <c r="A5" s="99">
        <v>1</v>
      </c>
      <c r="B5" s="100" t="s">
        <v>47</v>
      </c>
      <c r="C5" s="43" t="s">
        <v>16</v>
      </c>
      <c r="D5" s="44" t="s">
        <v>76</v>
      </c>
      <c r="E5" s="43" t="s">
        <v>77</v>
      </c>
      <c r="F5" s="43" t="s">
        <v>80</v>
      </c>
      <c r="G5" s="46" t="s">
        <v>87</v>
      </c>
    </row>
    <row r="6" spans="1:7">
      <c r="A6" s="99"/>
      <c r="B6" s="100"/>
      <c r="C6" s="43" t="s">
        <v>17</v>
      </c>
      <c r="D6" s="44" t="s">
        <v>84</v>
      </c>
      <c r="E6" s="43" t="s">
        <v>77</v>
      </c>
      <c r="F6" s="43" t="s">
        <v>77</v>
      </c>
      <c r="G6" s="45" t="s">
        <v>79</v>
      </c>
    </row>
    <row r="7" spans="1:7">
      <c r="A7" s="99"/>
      <c r="B7" s="100"/>
      <c r="C7" s="43" t="s">
        <v>19</v>
      </c>
      <c r="D7" s="44" t="s">
        <v>76</v>
      </c>
      <c r="E7" s="43" t="s">
        <v>80</v>
      </c>
      <c r="F7" s="43" t="s">
        <v>77</v>
      </c>
      <c r="G7" s="45" t="s">
        <v>99</v>
      </c>
    </row>
    <row r="8" spans="1:7">
      <c r="A8" s="99"/>
      <c r="B8" s="100"/>
      <c r="C8" s="43" t="s">
        <v>22</v>
      </c>
      <c r="D8" s="44" t="s">
        <v>76</v>
      </c>
      <c r="E8" s="43" t="s">
        <v>85</v>
      </c>
      <c r="F8" s="43" t="s">
        <v>82</v>
      </c>
      <c r="G8" s="45" t="s">
        <v>83</v>
      </c>
    </row>
    <row r="9" spans="1:7" ht="27.75" customHeight="1">
      <c r="A9" s="99"/>
      <c r="B9" s="100"/>
      <c r="C9" s="43" t="s">
        <v>24</v>
      </c>
      <c r="D9" s="44" t="s">
        <v>76</v>
      </c>
      <c r="E9" s="43" t="s">
        <v>77</v>
      </c>
      <c r="F9" s="43" t="s">
        <v>85</v>
      </c>
      <c r="G9" s="46" t="s">
        <v>105</v>
      </c>
    </row>
    <row r="10" spans="1:7">
      <c r="A10" s="99"/>
      <c r="B10" s="100"/>
      <c r="C10" s="43" t="s">
        <v>27</v>
      </c>
      <c r="D10" s="44" t="s">
        <v>76</v>
      </c>
      <c r="E10" s="43" t="s">
        <v>77</v>
      </c>
      <c r="F10" s="43" t="s">
        <v>77</v>
      </c>
      <c r="G10" s="45" t="s">
        <v>99</v>
      </c>
    </row>
    <row r="11" spans="1:7" ht="45.75" customHeight="1">
      <c r="A11" s="99"/>
      <c r="B11" s="100"/>
      <c r="C11" s="43" t="s">
        <v>41</v>
      </c>
      <c r="D11" s="44" t="s">
        <v>76</v>
      </c>
      <c r="E11" s="43" t="s">
        <v>85</v>
      </c>
      <c r="F11" s="43" t="s">
        <v>82</v>
      </c>
      <c r="G11" s="46" t="s">
        <v>86</v>
      </c>
    </row>
    <row r="12" spans="1:7">
      <c r="A12" s="99">
        <v>2</v>
      </c>
      <c r="B12" s="100" t="s">
        <v>0</v>
      </c>
      <c r="C12" s="43" t="s">
        <v>18</v>
      </c>
      <c r="D12" s="44" t="s">
        <v>76</v>
      </c>
      <c r="E12" s="43" t="s">
        <v>77</v>
      </c>
      <c r="F12" s="43" t="s">
        <v>77</v>
      </c>
      <c r="G12" s="45" t="s">
        <v>81</v>
      </c>
    </row>
    <row r="13" spans="1:7">
      <c r="A13" s="99"/>
      <c r="B13" s="100"/>
      <c r="C13" s="43" t="s">
        <v>20</v>
      </c>
      <c r="D13" s="44" t="s">
        <v>76</v>
      </c>
      <c r="E13" s="43" t="s">
        <v>77</v>
      </c>
      <c r="F13" s="43" t="s">
        <v>77</v>
      </c>
      <c r="G13" s="45" t="s">
        <v>79</v>
      </c>
    </row>
    <row r="14" spans="1:7">
      <c r="A14" s="99"/>
      <c r="B14" s="100"/>
      <c r="C14" s="43" t="s">
        <v>21</v>
      </c>
      <c r="D14" s="44" t="s">
        <v>76</v>
      </c>
      <c r="E14" s="43" t="s">
        <v>77</v>
      </c>
      <c r="F14" s="43" t="s">
        <v>77</v>
      </c>
      <c r="G14" s="45" t="s">
        <v>79</v>
      </c>
    </row>
    <row r="15" spans="1:7">
      <c r="A15" s="99"/>
      <c r="B15" s="100"/>
      <c r="C15" s="43" t="s">
        <v>28</v>
      </c>
      <c r="D15" s="44" t="s">
        <v>76</v>
      </c>
      <c r="E15" s="43" t="s">
        <v>77</v>
      </c>
      <c r="F15" s="43" t="s">
        <v>77</v>
      </c>
      <c r="G15" s="45" t="s">
        <v>79</v>
      </c>
    </row>
    <row r="16" spans="1:7">
      <c r="A16" s="99"/>
      <c r="B16" s="100"/>
      <c r="C16" s="43" t="s">
        <v>29</v>
      </c>
      <c r="D16" s="44" t="s">
        <v>76</v>
      </c>
      <c r="E16" s="43" t="s">
        <v>77</v>
      </c>
      <c r="F16" s="43" t="s">
        <v>77</v>
      </c>
      <c r="G16" s="45" t="s">
        <v>79</v>
      </c>
    </row>
    <row r="17" spans="1:7">
      <c r="A17" s="99"/>
      <c r="B17" s="100"/>
      <c r="C17" s="43" t="s">
        <v>30</v>
      </c>
      <c r="D17" s="44" t="s">
        <v>76</v>
      </c>
      <c r="E17" s="43" t="s">
        <v>77</v>
      </c>
      <c r="F17" s="43" t="s">
        <v>77</v>
      </c>
      <c r="G17" s="45" t="s">
        <v>81</v>
      </c>
    </row>
    <row r="18" spans="1:7">
      <c r="A18" s="99"/>
      <c r="B18" s="100"/>
      <c r="C18" s="43" t="s">
        <v>31</v>
      </c>
      <c r="D18" s="44" t="s">
        <v>76</v>
      </c>
      <c r="E18" s="43" t="s">
        <v>77</v>
      </c>
      <c r="F18" s="43" t="s">
        <v>77</v>
      </c>
      <c r="G18" s="45" t="s">
        <v>79</v>
      </c>
    </row>
    <row r="19" spans="1:7">
      <c r="A19" s="99"/>
      <c r="B19" s="100"/>
      <c r="C19" s="43" t="s">
        <v>32</v>
      </c>
      <c r="D19" s="44" t="s">
        <v>76</v>
      </c>
      <c r="E19" s="43" t="s">
        <v>77</v>
      </c>
      <c r="F19" s="43" t="s">
        <v>77</v>
      </c>
      <c r="G19" s="45" t="s">
        <v>79</v>
      </c>
    </row>
    <row r="20" spans="1:7">
      <c r="A20" s="99"/>
      <c r="B20" s="100"/>
      <c r="C20" s="43" t="s">
        <v>35</v>
      </c>
      <c r="D20" s="44" t="s">
        <v>76</v>
      </c>
      <c r="E20" s="43" t="s">
        <v>77</v>
      </c>
      <c r="F20" s="43" t="s">
        <v>77</v>
      </c>
      <c r="G20" s="45" t="s">
        <v>81</v>
      </c>
    </row>
    <row r="21" spans="1:7">
      <c r="A21" s="99"/>
      <c r="B21" s="100"/>
      <c r="C21" s="43" t="s">
        <v>36</v>
      </c>
      <c r="D21" s="44" t="s">
        <v>76</v>
      </c>
      <c r="E21" s="43" t="s">
        <v>77</v>
      </c>
      <c r="F21" s="43" t="s">
        <v>77</v>
      </c>
      <c r="G21" s="45" t="s">
        <v>81</v>
      </c>
    </row>
    <row r="22" spans="1:7">
      <c r="A22" s="99"/>
      <c r="B22" s="100"/>
      <c r="C22" s="43" t="s">
        <v>38</v>
      </c>
      <c r="D22" s="44" t="s">
        <v>84</v>
      </c>
      <c r="E22" s="43" t="s">
        <v>77</v>
      </c>
      <c r="F22" s="43" t="s">
        <v>77</v>
      </c>
      <c r="G22" s="45" t="s">
        <v>79</v>
      </c>
    </row>
    <row r="23" spans="1:7">
      <c r="A23" s="99"/>
      <c r="B23" s="100"/>
      <c r="C23" s="43" t="s">
        <v>39</v>
      </c>
      <c r="D23" s="44" t="s">
        <v>84</v>
      </c>
      <c r="E23" s="43" t="s">
        <v>77</v>
      </c>
      <c r="F23" s="43" t="s">
        <v>77</v>
      </c>
      <c r="G23" s="45" t="s">
        <v>79</v>
      </c>
    </row>
    <row r="24" spans="1:7">
      <c r="A24" s="99"/>
      <c r="B24" s="100"/>
      <c r="C24" s="43" t="s">
        <v>40</v>
      </c>
      <c r="D24" s="44" t="s">
        <v>76</v>
      </c>
      <c r="E24" s="43" t="s">
        <v>77</v>
      </c>
      <c r="F24" s="43" t="s">
        <v>77</v>
      </c>
      <c r="G24" s="45" t="s">
        <v>81</v>
      </c>
    </row>
    <row r="25" spans="1:7">
      <c r="A25" s="99"/>
      <c r="B25" s="100"/>
      <c r="C25" s="43" t="s">
        <v>42</v>
      </c>
      <c r="D25" s="44" t="s">
        <v>76</v>
      </c>
      <c r="E25" s="43" t="s">
        <v>77</v>
      </c>
      <c r="F25" s="43" t="s">
        <v>77</v>
      </c>
      <c r="G25" s="45" t="s">
        <v>81</v>
      </c>
    </row>
    <row r="26" spans="1:7">
      <c r="A26" s="99"/>
      <c r="B26" s="100"/>
      <c r="C26" s="43" t="s">
        <v>43</v>
      </c>
      <c r="D26" s="44" t="s">
        <v>76</v>
      </c>
      <c r="E26" s="43" t="s">
        <v>77</v>
      </c>
      <c r="F26" s="43" t="s">
        <v>77</v>
      </c>
      <c r="G26" s="45" t="s">
        <v>79</v>
      </c>
    </row>
    <row r="27" spans="1:7">
      <c r="A27" s="99"/>
      <c r="B27" s="100"/>
      <c r="C27" s="43" t="s">
        <v>44</v>
      </c>
      <c r="D27" s="44" t="s">
        <v>76</v>
      </c>
      <c r="E27" s="43" t="s">
        <v>77</v>
      </c>
      <c r="F27" s="43" t="s">
        <v>77</v>
      </c>
      <c r="G27" s="45" t="s">
        <v>79</v>
      </c>
    </row>
    <row r="28" spans="1:7">
      <c r="A28" s="99"/>
      <c r="B28" s="100"/>
      <c r="C28" s="43" t="s">
        <v>45</v>
      </c>
      <c r="D28" s="44" t="s">
        <v>84</v>
      </c>
      <c r="E28" s="43" t="s">
        <v>77</v>
      </c>
      <c r="F28" s="43" t="s">
        <v>77</v>
      </c>
      <c r="G28" s="45" t="s">
        <v>81</v>
      </c>
    </row>
    <row r="29" spans="1:7">
      <c r="A29" s="99">
        <v>3</v>
      </c>
      <c r="B29" s="100" t="s">
        <v>48</v>
      </c>
      <c r="C29" s="43" t="s">
        <v>25</v>
      </c>
      <c r="D29" s="44" t="s">
        <v>76</v>
      </c>
      <c r="E29" s="43" t="s">
        <v>77</v>
      </c>
      <c r="F29" s="43" t="s">
        <v>77</v>
      </c>
      <c r="G29" s="45" t="s">
        <v>78</v>
      </c>
    </row>
    <row r="30" spans="1:7">
      <c r="A30" s="99"/>
      <c r="B30" s="100"/>
      <c r="C30" s="43" t="s">
        <v>26</v>
      </c>
      <c r="D30" s="44" t="s">
        <v>76</v>
      </c>
      <c r="E30" s="43" t="s">
        <v>77</v>
      </c>
      <c r="F30" s="43" t="s">
        <v>77</v>
      </c>
      <c r="G30" s="45" t="s">
        <v>78</v>
      </c>
    </row>
    <row r="31" spans="1:7">
      <c r="A31" s="99">
        <v>4</v>
      </c>
      <c r="B31" s="100" t="s">
        <v>2</v>
      </c>
      <c r="C31" s="43" t="s">
        <v>33</v>
      </c>
      <c r="D31" s="44" t="s">
        <v>76</v>
      </c>
      <c r="E31" s="43" t="s">
        <v>77</v>
      </c>
      <c r="F31" s="43" t="s">
        <v>77</v>
      </c>
      <c r="G31" s="45" t="s">
        <v>79</v>
      </c>
    </row>
    <row r="32" spans="1:7">
      <c r="A32" s="99"/>
      <c r="B32" s="100"/>
      <c r="C32" s="43" t="s">
        <v>37</v>
      </c>
      <c r="D32" s="44" t="s">
        <v>76</v>
      </c>
      <c r="E32" s="43" t="s">
        <v>77</v>
      </c>
      <c r="F32" s="43" t="s">
        <v>77</v>
      </c>
      <c r="G32" s="45" t="s">
        <v>79</v>
      </c>
    </row>
    <row r="33" spans="1:7" ht="15">
      <c r="A33" s="47">
        <v>5</v>
      </c>
      <c r="B33" s="48" t="s">
        <v>49</v>
      </c>
      <c r="C33" s="43" t="s">
        <v>23</v>
      </c>
      <c r="D33" s="44" t="s">
        <v>76</v>
      </c>
      <c r="E33" s="43" t="s">
        <v>77</v>
      </c>
      <c r="F33" s="43" t="s">
        <v>77</v>
      </c>
      <c r="G33" s="45" t="s">
        <v>81</v>
      </c>
    </row>
    <row r="34" spans="1:7" ht="15.75" thickBot="1">
      <c r="A34" s="49">
        <v>6</v>
      </c>
      <c r="B34" s="101" t="s">
        <v>1</v>
      </c>
      <c r="C34" s="101"/>
      <c r="D34" s="50" t="s">
        <v>76</v>
      </c>
      <c r="E34" s="51" t="s">
        <v>77</v>
      </c>
      <c r="F34" s="51" t="s">
        <v>77</v>
      </c>
      <c r="G34" s="52" t="s">
        <v>79</v>
      </c>
    </row>
  </sheetData>
  <mergeCells count="17">
    <mergeCell ref="A31:A32"/>
    <mergeCell ref="B31:B32"/>
    <mergeCell ref="B34:C34"/>
    <mergeCell ref="A5:A11"/>
    <mergeCell ref="B5:B11"/>
    <mergeCell ref="A12:A28"/>
    <mergeCell ref="B12:B28"/>
    <mergeCell ref="A29:A30"/>
    <mergeCell ref="B29:B30"/>
    <mergeCell ref="A2:G2"/>
    <mergeCell ref="A3:A4"/>
    <mergeCell ref="B3:B4"/>
    <mergeCell ref="C3:C4"/>
    <mergeCell ref="D3:D4"/>
    <mergeCell ref="E3:E4"/>
    <mergeCell ref="F3:F4"/>
    <mergeCell ref="G3:G4"/>
  </mergeCells>
  <printOptions horizontalCentered="1" verticalCentered="1"/>
  <pageMargins left="0.7" right="0.7" top="0.75" bottom="0.75" header="0.3" footer="0.3"/>
  <pageSetup paperSize="9" scale="88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1"/>
  <sheetViews>
    <sheetView tabSelected="1" workbookViewId="0">
      <selection activeCell="H8" sqref="H8"/>
    </sheetView>
  </sheetViews>
  <sheetFormatPr defaultRowHeight="14.25"/>
  <cols>
    <col min="1" max="1" width="8" style="53" customWidth="1"/>
    <col min="2" max="2" width="30.140625" style="53" customWidth="1"/>
    <col min="3" max="3" width="14.7109375" style="53" customWidth="1"/>
    <col min="4" max="4" width="18.5703125" style="53" customWidth="1"/>
    <col min="5" max="16384" width="9.140625" style="53"/>
  </cols>
  <sheetData>
    <row r="1" spans="1:4" ht="15">
      <c r="D1" s="66"/>
    </row>
    <row r="2" spans="1:4" ht="18.75">
      <c r="A2" s="102" t="s">
        <v>107</v>
      </c>
      <c r="B2" s="103"/>
      <c r="C2" s="103"/>
      <c r="D2" s="103"/>
    </row>
    <row r="4" spans="1:4" ht="36">
      <c r="A4" s="57" t="s">
        <v>88</v>
      </c>
      <c r="B4" s="60" t="s">
        <v>89</v>
      </c>
      <c r="C4" s="60" t="s">
        <v>90</v>
      </c>
      <c r="D4" s="60" t="s">
        <v>91</v>
      </c>
    </row>
    <row r="5" spans="1:4" ht="36">
      <c r="A5" s="57">
        <v>1</v>
      </c>
      <c r="B5" s="58" t="s">
        <v>92</v>
      </c>
      <c r="C5" s="61">
        <v>30</v>
      </c>
      <c r="D5" s="61">
        <v>585</v>
      </c>
    </row>
    <row r="6" spans="1:4" ht="18">
      <c r="A6" s="57">
        <v>2</v>
      </c>
      <c r="B6" s="58" t="s">
        <v>93</v>
      </c>
      <c r="C6" s="61">
        <v>159139</v>
      </c>
      <c r="D6" s="61">
        <v>3116745</v>
      </c>
    </row>
    <row r="7" spans="1:4" ht="18">
      <c r="A7" s="57">
        <v>3</v>
      </c>
      <c r="B7" s="58" t="s">
        <v>94</v>
      </c>
      <c r="C7" s="61">
        <v>117550</v>
      </c>
      <c r="D7" s="61">
        <v>2157696</v>
      </c>
    </row>
    <row r="8" spans="1:4" ht="36">
      <c r="A8" s="57">
        <v>4</v>
      </c>
      <c r="B8" s="58" t="s">
        <v>95</v>
      </c>
      <c r="C8" s="61">
        <v>57418</v>
      </c>
      <c r="D8" s="61">
        <v>933696</v>
      </c>
    </row>
    <row r="9" spans="1:4" ht="36">
      <c r="A9" s="57">
        <v>5</v>
      </c>
      <c r="B9" s="58" t="s">
        <v>96</v>
      </c>
      <c r="C9" s="61">
        <v>47118</v>
      </c>
      <c r="D9" s="61">
        <v>1006880</v>
      </c>
    </row>
    <row r="10" spans="1:4" ht="18">
      <c r="A10" s="57">
        <v>6</v>
      </c>
      <c r="B10" s="59" t="s">
        <v>97</v>
      </c>
      <c r="C10" s="62">
        <v>74</v>
      </c>
      <c r="D10" s="62">
        <v>69</v>
      </c>
    </row>
    <row r="11" spans="1:4" ht="18">
      <c r="A11" s="57">
        <v>7</v>
      </c>
      <c r="B11" s="58" t="s">
        <v>98</v>
      </c>
      <c r="C11" s="62">
        <v>55</v>
      </c>
      <c r="D11" s="62">
        <v>48</v>
      </c>
    </row>
  </sheetData>
  <mergeCells count="1">
    <mergeCell ref="A2:D2"/>
  </mergeCells>
  <printOptions horizontalCentered="1" verticalCentered="1"/>
  <pageMargins left="0.7" right="0.7" top="0.75" bottom="0.75" header="0.3" footer="0.3"/>
  <pageSetup scale="13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RSETI 1</vt:lpstr>
      <vt:lpstr>RSETI 2</vt:lpstr>
      <vt:lpstr>RSETI 3</vt:lpstr>
      <vt:lpstr>RSETI 4</vt:lpstr>
      <vt:lpstr>RSETI 5</vt:lpstr>
      <vt:lpstr>'RSETI 1'!Print_Area</vt:lpstr>
      <vt:lpstr>'RSETI 3'!Print_Area</vt:lpstr>
      <vt:lpstr>'RSETI 4'!Print_Area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kartik</dc:creator>
  <cp:lastModifiedBy>user</cp:lastModifiedBy>
  <cp:lastPrinted>2018-04-06T10:46:26Z</cp:lastPrinted>
  <dcterms:created xsi:type="dcterms:W3CDTF">2016-04-27T05:29:52Z</dcterms:created>
  <dcterms:modified xsi:type="dcterms:W3CDTF">2019-07-18T07:13:59Z</dcterms:modified>
</cp:coreProperties>
</file>